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180" windowHeight="9345" tabRatio="686" activeTab="2"/>
  </bookViews>
  <sheets>
    <sheet name="Protection vs Radiation Hazards" sheetId="1" r:id="rId1"/>
    <sheet name="Individual Logs" sheetId="2" r:id="rId2"/>
    <sheet name="Radiation Sickness" sheetId="3" r:id="rId3"/>
    <sheet name="Blast Overpressure" sheetId="4" r:id="rId4"/>
    <sheet name="Configure" sheetId="5" r:id="rId5"/>
    <sheet name="Avg Doses" sheetId="6" r:id="rId6"/>
    <sheet name="Radionuclides" sheetId="7" r:id="rId7"/>
    <sheet name="occup1" sheetId="8" r:id="rId8"/>
    <sheet name="occup2" sheetId="9" r:id="rId9"/>
    <sheet name="occup3" sheetId="10" r:id="rId10"/>
    <sheet name="occup4" sheetId="11" r:id="rId11"/>
    <sheet name="occup5" sheetId="12" r:id="rId12"/>
  </sheets>
  <definedNames/>
  <calcPr fullCalcOnLoad="1"/>
</workbook>
</file>

<file path=xl/comments1.xml><?xml version="1.0" encoding="utf-8"?>
<comments xmlns="http://schemas.openxmlformats.org/spreadsheetml/2006/main">
  <authors>
    <author>Author</author>
  </authors>
  <commentList>
    <comment ref="C30" authorId="0">
      <text>
        <r>
          <rPr>
            <sz val="8"/>
            <rFont val="Tahoma"/>
            <family val="2"/>
          </rPr>
          <t>Type in the outside radiation level to determine how long the shelter will need to be occupied.</t>
        </r>
      </text>
    </comment>
    <comment ref="C31" authorId="0">
      <text>
        <r>
          <rPr>
            <sz val="8"/>
            <rFont val="Tahoma"/>
            <family val="2"/>
          </rPr>
          <t>Type in the number of hours you would like to increment in the rows below.
Ex. 24 hrs means it will display the estimated radiation for once per day, 12 hrs means twice per day, etc.</t>
        </r>
      </text>
    </comment>
    <comment ref="S40" authorId="0">
      <text>
        <r>
          <rPr>
            <sz val="8"/>
            <rFont val="Tahoma"/>
            <family val="2"/>
          </rPr>
          <t>What description would you prefer?</t>
        </r>
      </text>
    </comment>
    <comment ref="N41" authorId="0">
      <text>
        <r>
          <rPr>
            <sz val="8"/>
            <rFont val="Tahoma"/>
            <family val="2"/>
          </rPr>
          <t>What radiation level (rads/hour) is acceptable to temporarily exit the shelter for short periods of time?</t>
        </r>
      </text>
    </comment>
    <comment ref="N42" authorId="0">
      <text>
        <r>
          <rPr>
            <sz val="8"/>
            <rFont val="Tahoma"/>
            <family val="2"/>
          </rPr>
          <t>What radiation level (rads/hour) is acceptable to spend 6-8 hours outside working?  (But still eat, sleep, etc. inside the shelter)</t>
        </r>
      </text>
    </comment>
    <comment ref="N43" authorId="0">
      <text>
        <r>
          <rPr>
            <sz val="8"/>
            <rFont val="Tahoma"/>
            <family val="2"/>
          </rPr>
          <t>What radiation level (rads/hour) is acceptable to nearly abandon the shelter?</t>
        </r>
      </text>
    </comment>
    <comment ref="B36" authorId="0">
      <text>
        <r>
          <rPr>
            <sz val="8"/>
            <rFont val="Tahoma"/>
            <family val="2"/>
          </rPr>
          <t>Based on the Time Interval entered above, this number calculates how many multiples of 7 squared have elapsed.  Time interval uses a logirithem of 7 to calculate the 7/10 rule for a level of radiation.</t>
        </r>
      </text>
    </comment>
    <comment ref="C8" authorId="0">
      <text>
        <r>
          <rPr>
            <sz val="8"/>
            <rFont val="Tahoma"/>
            <family val="2"/>
          </rPr>
          <t>How many inches of lead are protecting your shelter?</t>
        </r>
      </text>
    </comment>
    <comment ref="C9" authorId="0">
      <text>
        <r>
          <rPr>
            <sz val="8"/>
            <rFont val="Tahoma"/>
            <family val="2"/>
          </rPr>
          <t>How many inches of steel are protecting your shelter?</t>
        </r>
      </text>
    </comment>
    <comment ref="C10" authorId="0">
      <text>
        <r>
          <rPr>
            <sz val="8"/>
            <rFont val="Tahoma"/>
            <family val="2"/>
          </rPr>
          <t>How many inches of concrete are protecting your shelter?</t>
        </r>
      </text>
    </comment>
    <comment ref="C11" authorId="0">
      <text>
        <r>
          <rPr>
            <sz val="8"/>
            <rFont val="Tahoma"/>
            <family val="2"/>
          </rPr>
          <t>How many inches of Packed Earth are protecting your shelter?</t>
        </r>
      </text>
    </comment>
    <comment ref="C12" authorId="0">
      <text>
        <r>
          <rPr>
            <sz val="8"/>
            <rFont val="Tahoma"/>
            <family val="2"/>
          </rPr>
          <t>How many inches of wood are protecting your shelter?</t>
        </r>
      </text>
    </comment>
    <comment ref="C13" authorId="0">
      <text>
        <r>
          <rPr>
            <sz val="8"/>
            <rFont val="Tahoma"/>
            <family val="2"/>
          </rPr>
          <t>How many inches of water are protecting your shelter?</t>
        </r>
      </text>
    </comment>
    <comment ref="S48" authorId="0">
      <text>
        <r>
          <rPr>
            <sz val="8"/>
            <rFont val="Tahoma"/>
            <family val="2"/>
          </rPr>
          <t>What description would you prefer?</t>
        </r>
      </text>
    </comment>
    <comment ref="N49" authorId="0">
      <text>
        <r>
          <rPr>
            <sz val="8"/>
            <rFont val="Tahoma"/>
            <family val="2"/>
          </rPr>
          <t>What radiation level (rads/hour) is acceptable to temporarily exit the shelter for short periods of time?</t>
        </r>
      </text>
    </comment>
    <comment ref="N50" authorId="0">
      <text>
        <r>
          <rPr>
            <sz val="8"/>
            <rFont val="Tahoma"/>
            <family val="2"/>
          </rPr>
          <t>What radiation level (rads/hour) is acceptable to spend 6-8 hours outside working?  (But still eat, sleep, etc. inside the shelter)</t>
        </r>
      </text>
    </comment>
    <comment ref="N51" authorId="0">
      <text>
        <r>
          <rPr>
            <sz val="8"/>
            <rFont val="Tahoma"/>
            <family val="2"/>
          </rPr>
          <t>What radiation level (rads/hour) is acceptable to nearly abandon the shelter?</t>
        </r>
      </text>
    </comment>
    <comment ref="J36" authorId="0">
      <text>
        <r>
          <rPr>
            <sz val="8"/>
            <rFont val="Tahoma"/>
            <family val="2"/>
          </rPr>
          <t>This column represents the radiation level a person would expect to receive if they had been inside the shelter during the entire event.</t>
        </r>
      </text>
    </comment>
    <comment ref="H36" authorId="0">
      <text>
        <r>
          <rPr>
            <sz val="8"/>
            <rFont val="Tahoma"/>
            <family val="2"/>
          </rPr>
          <t>If a reading were taken inside the shelter at the time interval on the left, this should be the approximate reading.  
This value uses the current outside radiation and then makes allowances for the shelter's protection factor.</t>
        </r>
      </text>
    </comment>
    <comment ref="L36" authorId="0">
      <text>
        <r>
          <rPr>
            <sz val="8"/>
            <rFont val="Tahoma"/>
            <family val="2"/>
          </rPr>
          <t>If a person were inside the shelter when the event occurred and remained there, this would be their health condition, based on accumulated dose inside the shelter.</t>
        </r>
      </text>
    </comment>
    <comment ref="I36" authorId="0">
      <text>
        <r>
          <rPr>
            <sz val="8"/>
            <rFont val="Tahoma"/>
            <family val="2"/>
          </rPr>
          <t>Based on CURRENT dose INSIDE the shelter, this reading gives occupants an idea of how hazardous it is inside the shelter.
A short dose of a higher rads might be acceptable, but an extended high dose would not be acceptable.</t>
        </r>
      </text>
    </comment>
    <comment ref="F36" authorId="0">
      <text>
        <r>
          <rPr>
            <sz val="8"/>
            <rFont val="Tahoma"/>
            <family val="2"/>
          </rPr>
          <t>Using the 7/10 rule, what is the estimated radiation level outside the shelter?</t>
        </r>
      </text>
    </comment>
    <comment ref="C36" authorId="0">
      <text>
        <r>
          <rPr>
            <sz val="8"/>
            <rFont val="Tahoma"/>
            <family val="2"/>
          </rPr>
          <t xml:space="preserve">Based on the 'Time Interval' entered above, this column lists each increment of that time as a separate row.
</t>
        </r>
      </text>
    </comment>
    <comment ref="C14" authorId="0">
      <text>
        <r>
          <rPr>
            <sz val="8"/>
            <rFont val="Tahoma"/>
            <family val="2"/>
          </rPr>
          <t>How many inches of Aluminum are protecting your shelter?</t>
        </r>
      </text>
    </comment>
    <comment ref="C15" authorId="0">
      <text>
        <r>
          <rPr>
            <sz val="8"/>
            <rFont val="Tahoma"/>
            <family val="2"/>
          </rPr>
          <t>How many inches of Brick are protecting your shelter?</t>
        </r>
      </text>
    </comment>
    <comment ref="C16" authorId="0">
      <text>
        <r>
          <rPr>
            <sz val="8"/>
            <rFont val="Tahoma"/>
            <family val="2"/>
          </rPr>
          <t>How many inches of Firebrick are protecting your shelter?
Firebrick is a dense brick used for the inside of fireplaces.</t>
        </r>
      </text>
    </comment>
    <comment ref="C17" authorId="0">
      <text>
        <r>
          <rPr>
            <sz val="8"/>
            <rFont val="Tahoma"/>
            <family val="2"/>
          </rPr>
          <t>How many inches of Glass are protecting your shelter?</t>
        </r>
      </text>
    </comment>
    <comment ref="C18" authorId="0">
      <text>
        <r>
          <rPr>
            <sz val="8"/>
            <rFont val="Tahoma"/>
            <family val="2"/>
          </rPr>
          <t>How many inches of Books/Newspaper are protecting your shelter?</t>
        </r>
      </text>
    </comment>
    <comment ref="C19" authorId="0">
      <text>
        <r>
          <rPr>
            <sz val="8"/>
            <rFont val="Tahoma"/>
            <family val="2"/>
          </rPr>
          <t>How many inches of Magazines are protecting your shelter?</t>
        </r>
      </text>
    </comment>
    <comment ref="C20" authorId="0">
      <text>
        <r>
          <rPr>
            <sz val="8"/>
            <rFont val="Tahoma"/>
            <family val="2"/>
          </rPr>
          <t>How many inches of Body Mass are protecting your shelter?
For public shelters where children are moved to the center of a large crowd.</t>
        </r>
      </text>
    </comment>
    <comment ref="C21" authorId="0">
      <text>
        <r>
          <rPr>
            <sz val="8"/>
            <rFont val="Tahoma"/>
            <family val="2"/>
          </rPr>
          <t>How many inches of Hardwood are protecting your shelter?</t>
        </r>
      </text>
    </comment>
    <comment ref="C22" authorId="0">
      <text>
        <r>
          <rPr>
            <sz val="8"/>
            <rFont val="Tahoma"/>
            <family val="2"/>
          </rPr>
          <t>How many inches of Plywood are protecting your shelter?</t>
        </r>
      </text>
    </comment>
    <comment ref="C23" authorId="0">
      <text>
        <r>
          <rPr>
            <sz val="8"/>
            <rFont val="Tahoma"/>
            <family val="2"/>
          </rPr>
          <t>How many inches of sheetrock/wallboard are protecting your shelter?</t>
        </r>
      </text>
    </comment>
  </commentList>
</comments>
</file>

<file path=xl/comments2.xml><?xml version="1.0" encoding="utf-8"?>
<comments xmlns="http://schemas.openxmlformats.org/spreadsheetml/2006/main">
  <authors>
    <author>Author</author>
  </authors>
  <commentList>
    <comment ref="D6" authorId="0">
      <text>
        <r>
          <rPr>
            <sz val="8"/>
            <rFont val="Tahoma"/>
            <family val="2"/>
          </rPr>
          <t>These labels come from the 'Radiation Sickness' tab and are based on the total logged accumulated radiation for this person.</t>
        </r>
      </text>
    </comment>
  </commentList>
</comments>
</file>

<file path=xl/sharedStrings.xml><?xml version="1.0" encoding="utf-8"?>
<sst xmlns="http://schemas.openxmlformats.org/spreadsheetml/2006/main" count="581" uniqueCount="449">
  <si>
    <t>Radiation Sickness</t>
  </si>
  <si>
    <t>Rads</t>
  </si>
  <si>
    <t>up</t>
  </si>
  <si>
    <t>Cells of the central nervous system and the tissues of the heart are affected. This produces disorientation, shock, seizures and neurological problems. Death results within a few days due to the collapse of the central nervous and the cardiovascular systems.</t>
  </si>
  <si>
    <t>Rapid deterioration. Vomiting, falling blood cell count, diarrhea, fatigue, internal bleeding, internal organ failure, nervous system collapse, heart failure, coma and death. 100 percent death rate within hours. Treatment is purely supportive. Humans cannot survive this level of massive radiation exposure.</t>
  </si>
  <si>
    <t>No apparent "short-term" effect. May be some blood cell changes.</t>
  </si>
  <si>
    <t>Typically people with this level of radiation exposure experience a loss of appetite and a small amount of nausea and sickness for the higher end of this dose category. Blood changes are noticeable. Up to 25 percent of persons experiencing this level of exposure will be incapacitated, but none will die. The normal period of convalescence will be about 7 days.</t>
  </si>
  <si>
    <t>Definite identifiable changes in blood cells. White blood cells and platelets are affected at low range doses. Victims at the higher end of this radiation exposure category will show the toxic symptoms of damage to the gastrointestinal tract, such as weakness, fatigue, nausea, vomiting diarrhea, fever and infection. Those in this higher level will also experience hair loss, livid skin spots, fevers, hemorrhaging and some will experience heart failure. About 25 to 100 percent of persons exposed in this range will be incapacitated and approximately 25 percent will die within 30 to 60 days. The period of convalescence will be up to 40 days. Treatment should include reassurance, rest, light diet, water and antibiotics. For extreme cases, transfusions of platelets and white blood cells will be helpful.</t>
  </si>
  <si>
    <t>Min</t>
  </si>
  <si>
    <t>Max</t>
  </si>
  <si>
    <t>Death</t>
  </si>
  <si>
    <t>Rate</t>
  </si>
  <si>
    <t>25-50%</t>
  </si>
  <si>
    <t>50-75%</t>
  </si>
  <si>
    <t>75-99%</t>
  </si>
  <si>
    <t>Description, Symptoms, Results</t>
  </si>
  <si>
    <t>*</t>
  </si>
  <si>
    <t>Source:</t>
  </si>
  <si>
    <r>
      <t xml:space="preserve">This material taken from the book, </t>
    </r>
    <r>
      <rPr>
        <i/>
        <sz val="10"/>
        <rFont val="Times New Roman"/>
        <family val="1"/>
      </rPr>
      <t>No Such Thing as Doomsday</t>
    </r>
    <r>
      <rPr>
        <sz val="10"/>
        <rFont val="Times New Roman"/>
        <family val="1"/>
      </rPr>
      <t>, Philip L. Hoag - http://www.nodoom.com</t>
    </r>
  </si>
  <si>
    <t>Effects of Positive Overpressure In P.S.I.</t>
  </si>
  <si>
    <t>P.S.I. = Pounds per Square Inch / 1 P.S.I. = 144 pounds per square foot</t>
  </si>
  <si>
    <t>1 P.S.I. - Broken glass and light damage to structures. Lacerations from flying glass.</t>
  </si>
  <si>
    <t>2 P.S.I. - Severe damage to structures. Windows blown out, interior partitions in house blown out, furniture and contents swept out of the far side of the house, and masonry walls collapse. The blast winds associated with this range of overpressure are greater than most hurricanes. People in basement shelters would generally survive.</t>
  </si>
  <si>
    <t>5 P.S.I. - Severe damage to structures. Those people who are exposed to the force will be thrown hard enough that if they impact a solid object, 99 percent will be killed. Houses collapse and crush most basement shelters or are blown off foundations. Vehicles are damaged enough that they can’t be driven. Blast shelters would be required for surviving pressures of 5 P.S.I. or greater.</t>
  </si>
  <si>
    <t>15 to 20 P.S.I. - Commercial buildings are severely damaged. 50 percent of the people suffer ruptured eardrums and injury to lungs.</t>
  </si>
  <si>
    <t>At 20 plus P.S.I. damage to the physical body is significant. The pressure ruptures the walls of the abdominal and thoracic cavities, causing hemorrhaging, and air is actually forced into the circulatory system. The body’s soft tissues and the skeletal structure suffer severe damage.</t>
  </si>
  <si>
    <t>40 P.S.I. - 99 percent fatalities.</t>
  </si>
  <si>
    <t>Positive Overpressure from Blast</t>
  </si>
  <si>
    <t>PSI range</t>
  </si>
  <si>
    <t>Date</t>
  </si>
  <si>
    <t>Time</t>
  </si>
  <si>
    <t>Days</t>
  </si>
  <si>
    <t>Work Outside</t>
  </si>
  <si>
    <t>Sleep Out</t>
  </si>
  <si>
    <t>Description</t>
  </si>
  <si>
    <t>Rads Per</t>
  </si>
  <si>
    <t>24/Hr day</t>
  </si>
  <si>
    <t>Days/Months</t>
  </si>
  <si>
    <t>Normal</t>
  </si>
  <si>
    <t>Dangerous</t>
  </si>
  <si>
    <r>
      <t xml:space="preserve">For operational purposes, you can use the "7-10 rule of thumb" to estimate future radiation levels. </t>
    </r>
    <r>
      <rPr>
        <b/>
        <sz val="10"/>
        <rFont val="Arial"/>
        <family val="2"/>
      </rPr>
      <t xml:space="preserve">This rule provides a general estimate and should be used for planning only. </t>
    </r>
    <r>
      <rPr>
        <sz val="10"/>
        <rFont val="Arial"/>
        <family val="2"/>
      </rPr>
      <t xml:space="preserve">The rate of radioactive decay is proportional over time. The 7-10 rule means that for seven multiples of time after the burst, the radiation intensity will decrease by a factor of 10. For example, if 2 hours after the burst your radiation reading is 100 Centigray (cGy) (rad) per hour, then 14 hours after the burst (7 times 2 hours), you can expect a reading of about 10 cGy (100 cGy divided by 10). Radiation contamination is not affected by climatic conditions or other variables that affect chemical contamination. The Army manual, FM 3-3-1, describes radiation decay rates in detail.
</t>
    </r>
    <r>
      <rPr>
        <sz val="8"/>
        <rFont val="Arial"/>
        <family val="2"/>
      </rPr>
      <t>*  Integrated Publishing Web site      http://www.tpub.com/sch/38.htm</t>
    </r>
  </si>
  <si>
    <r>
      <t xml:space="preserve">In general, for every seven-fold increase in time after the detonation of a nuclear weapon, there is a ten-fold decrease in the strength of the radiation.
Example: Let us say that a nuclear weapon has been detonated. One hour after the detonation an initial reading is taken with a survey meter of the outside radiation field strength. This reading shows a radiation exposure rate of 1,000 roentgens per hour. According to the Seven-Ten Rule, seven hours later (1 hour times 7) the radiation exposure rate would have reduced to 100 rads per hour. Forty-nine hours later (7 hours times 7) the radiation exposure rate would have reduced to 10 rads per hour, and 343 hours later (49 hours times 7), which is a little more than 14 days, the radiation exposure rate would have reduced to 1 rad per hour. So in 14 days the outside radioactive fallout with an initial strength of 1,000 rads per hour would diminish to 1 rad per hour.
</t>
    </r>
    <r>
      <rPr>
        <sz val="8"/>
        <rFont val="Arial"/>
        <family val="2"/>
      </rPr>
      <t>* Source: No Such Thing as Doomsday, Philip Hoag, http://www.nodoom.com</t>
    </r>
  </si>
  <si>
    <t>Short Trips</t>
  </si>
  <si>
    <t>Seven-Ten Rule Defined:</t>
  </si>
  <si>
    <t>Individual Radiation Logs</t>
  </si>
  <si>
    <t>John1</t>
  </si>
  <si>
    <t>Sarah2</t>
  </si>
  <si>
    <t>Kim3</t>
  </si>
  <si>
    <t>David4</t>
  </si>
  <si>
    <t>Jennifer5</t>
  </si>
  <si>
    <t>Names</t>
  </si>
  <si>
    <t>Age</t>
  </si>
  <si>
    <t>Status</t>
  </si>
  <si>
    <t>Total</t>
  </si>
  <si>
    <t>Accum. Rads</t>
  </si>
  <si>
    <t>Cumulative</t>
  </si>
  <si>
    <t>Comments</t>
  </si>
  <si>
    <t>Today is:</t>
  </si>
  <si>
    <t>Rad Reading</t>
  </si>
  <si>
    <t>Initial Rads</t>
  </si>
  <si>
    <t>1/2</t>
  </si>
  <si>
    <t>1/4</t>
  </si>
  <si>
    <t>1/8</t>
  </si>
  <si>
    <t>1/16</t>
  </si>
  <si>
    <t>1/32</t>
  </si>
  <si>
    <t>1/64</t>
  </si>
  <si>
    <t>1/128</t>
  </si>
  <si>
    <t>1/256</t>
  </si>
  <si>
    <t>1/512</t>
  </si>
  <si>
    <t>1/1024</t>
  </si>
  <si>
    <t>1 layer</t>
  </si>
  <si>
    <t>2 layers</t>
  </si>
  <si>
    <t>3 layers</t>
  </si>
  <si>
    <t>4 layers</t>
  </si>
  <si>
    <t>5 layers</t>
  </si>
  <si>
    <t>6 layers</t>
  </si>
  <si>
    <t>7 layers</t>
  </si>
  <si>
    <t>8 layers</t>
  </si>
  <si>
    <t>9 layers</t>
  </si>
  <si>
    <t>10 layers</t>
  </si>
  <si>
    <t>Concrete</t>
  </si>
  <si>
    <t>Packed Earth</t>
  </si>
  <si>
    <t>Lead</t>
  </si>
  <si>
    <t>Steel</t>
  </si>
  <si>
    <t>Wood</t>
  </si>
  <si>
    <t>inches</t>
  </si>
  <si>
    <t>feet</t>
  </si>
  <si>
    <t>High risk areas might have outside radiation doses between 5,000 and 10,000 R.</t>
  </si>
  <si>
    <t>Material</t>
  </si>
  <si>
    <t>Inches</t>
  </si>
  <si>
    <t>of shielding</t>
  </si>
  <si>
    <t># of Half</t>
  </si>
  <si>
    <t>Value</t>
  </si>
  <si>
    <t>Thicknesses</t>
  </si>
  <si>
    <t>half value thicknesses</t>
  </si>
  <si>
    <t>1.</t>
  </si>
  <si>
    <t>FEMA pamphlets typically recommend public shelters have a PF of 40 or better.</t>
  </si>
  <si>
    <t>Enter your shelter's existing shielding</t>
  </si>
  <si>
    <t>2.</t>
  </si>
  <si>
    <t>3.</t>
  </si>
  <si>
    <t>of your shelter</t>
  </si>
  <si>
    <t>Months</t>
  </si>
  <si>
    <t>Years</t>
  </si>
  <si>
    <t>hours, show as</t>
  </si>
  <si>
    <t>show as</t>
  </si>
  <si>
    <t>Less than --&gt;</t>
  </si>
  <si>
    <t>days or more</t>
  </si>
  <si>
    <t>Worksheet Configuration</t>
  </si>
  <si>
    <t>Hours
Since
Rad. Event</t>
  </si>
  <si>
    <t xml:space="preserve"> rads/hr when it is safe to exit temporarily</t>
  </si>
  <si>
    <t xml:space="preserve"> rads/hr when it is safe to work outside</t>
  </si>
  <si>
    <t xml:space="preserve"> rads/hr when it is safe to sleep outside</t>
  </si>
  <si>
    <t xml:space="preserve"> rads/hr when it is considered normal</t>
  </si>
  <si>
    <t>Number of Time Intervals</t>
  </si>
  <si>
    <t>Check the estimated radiation level to determine if it is safe.</t>
  </si>
  <si>
    <t>What is a Half Thicknesses?    (from Kearney's NWSS)</t>
  </si>
  <si>
    <t>* Philip Hoag's numbers are much more conservative and are therefore used in the calculations for this spreadsheet.</t>
  </si>
  <si>
    <t>Symptoms in this category of exposure are the same as the previous exposure rate but now the onset of symptoms is sooner and very severe. The primary signs of illness in this group are mouth, throat and skin hemorrhages. It is also very common to see infections, such as sore throats, pneumonia and intestinal inflammation.
About 50-75 percent of the people exposed to this dosage will face death. Death will occur sooner in this exposure rate category, 20-35 days. Survivors’ period of convalescence will be several months to years. Survivors of this dosage level will require all the previously described treatments in addition to bone marrow transplant, if possible.</t>
  </si>
  <si>
    <t>Those exposed to this dosage of radiation will experience the symptoms listed for all the previous exposure rates, but in addition the circulatory system and parts of the central nervous system will quickly begin to malfunction. All those exposed to this level of radiation will begin to vomit soon after exposure due to the major damage that radiation has inflicted upon the epithelial cells of the gastrointestinal tract. Unless medicated, this gastric distress can continue for several days or until death. typical symptoms here are vertigo, headache, nausea, cramps, vomiting and uncontrolled diarrhea which eventually becomes bloody. Medications can control some of the negative symptoms and make the patient more comfortable but at this level of exposure, it won’t change the inevitable outcome.
About 75 to 99 percent of the people exposed to this level of radiation will face death quickly. Bone marrow transplants and advanced life support will most likely be necessary for gaining any survivors from this group. Consequently, the period of convalescence or recovery will be years. Bone marrow transplants and advanced life support will probably not be available during a nuclear war. Consequently, treatment would mainly be emotional support because of the probability of death.</t>
  </si>
  <si>
    <t xml:space="preserve"> </t>
  </si>
  <si>
    <t>Symptoms</t>
  </si>
  <si>
    <t>Symptoms the same as for the previous exposure category but much more severe. 100 percent of persons exposed will eventually be incapacitated. More than half of this group experience nausea and vomiting soon after exposure and are ill for several days. This period of sickness is followed by one to three weeks where the victims seem free from any apparent symptoms. At the end of this period of no symptoms, more than half of the victims begin to experience hair loss and most develop moderately severe illness caused by infection.
This dose is fatal to at least 25 percent of those exposed to the low end of this dosage and up to 50 percent fatalities at the top end of the dose range within 30-60 days. Recovery time for survivors will be several weeks to several months.
The treatment for patients with this level of radiation exposure is the same as the previous category. Diarrhea and vomiting are common symptoms of radiation poisoning and cause dehydration and an imbalance of electrolytes in the system. Maintaining the body’s electrolytes and hydration is important for both survival and recovery. If this cannot be accomplished through oral hydration mixtures, because of vomiting, then I.V. fluids should be administered, if available. Blood transfusions will help recovery and improve survival rates. If they are available, sedatives can be administered for extreme cases.</t>
  </si>
  <si>
    <t>1. Elevated</t>
  </si>
  <si>
    <t>2. Cautionary</t>
  </si>
  <si>
    <t>3. Dangerous</t>
  </si>
  <si>
    <t>4. Extremely  Dangerous</t>
  </si>
  <si>
    <t>5. Critical</t>
  </si>
  <si>
    <t>6. ALS Necessessary to Survive</t>
  </si>
  <si>
    <t>7. Terminal</t>
  </si>
  <si>
    <t>8. Rapidly Terminal</t>
  </si>
  <si>
    <t>Individual Radiation Logs (Occupant #1)</t>
  </si>
  <si>
    <t>Name</t>
  </si>
  <si>
    <t>Cumulative Radiation</t>
  </si>
  <si>
    <t>Individual Radiation Logs (Occupant #2)</t>
  </si>
  <si>
    <t>Earth</t>
  </si>
  <si>
    <t>Water</t>
  </si>
  <si>
    <t>inch</t>
  </si>
  <si>
    <t>Half Thicknesses for Common Materials</t>
  </si>
  <si>
    <t>4.</t>
  </si>
  <si>
    <t>Estimated Rads
Outside</t>
  </si>
  <si>
    <t>Estimated Rads
Inside
(incl shelter PF)</t>
  </si>
  <si>
    <t>Outside
Status</t>
  </si>
  <si>
    <t>Inside
Status</t>
  </si>
  <si>
    <t>Accumulated
Rad Dose
Inside Shelter</t>
  </si>
  <si>
    <t>Set the EXTERIOR alert levels to your preference</t>
  </si>
  <si>
    <t>Set the INTERIOR alert levels to your preference</t>
  </si>
  <si>
    <t>HAZARDOUS</t>
  </si>
  <si>
    <t>Adequate</t>
  </si>
  <si>
    <t>Acceptable</t>
  </si>
  <si>
    <t>Good</t>
  </si>
  <si>
    <t>Nominal</t>
  </si>
  <si>
    <t>Shelter Protection vs. External Radiation</t>
  </si>
  <si>
    <t>Event</t>
  </si>
  <si>
    <t>* Cells marked in blue below are those used elsewhere in shielding calculations.</t>
  </si>
  <si>
    <r>
      <t xml:space="preserve">From Creason Kearney's </t>
    </r>
    <r>
      <rPr>
        <i/>
        <sz val="10"/>
        <rFont val="Arial"/>
        <family val="2"/>
      </rPr>
      <t>Nuclear War Survival Skills</t>
    </r>
  </si>
  <si>
    <r>
      <t xml:space="preserve">From </t>
    </r>
    <r>
      <rPr>
        <i/>
        <sz val="10"/>
        <rFont val="Arial"/>
        <family val="2"/>
      </rPr>
      <t xml:space="preserve">No Such Thing As Doomsday </t>
    </r>
    <r>
      <rPr>
        <sz val="10"/>
        <rFont val="Arial"/>
        <family val="2"/>
      </rPr>
      <t>(Philip Hoag)</t>
    </r>
  </si>
  <si>
    <t>Neutron Shielding</t>
  </si>
  <si>
    <t>Gamma Shielding</t>
  </si>
  <si>
    <t>Configure the spreadsheet to change the alert radiation levels.</t>
  </si>
  <si>
    <t>Notes:</t>
  </si>
  <si>
    <t>Alert Status</t>
  </si>
  <si>
    <t>Radiation</t>
  </si>
  <si>
    <t>Alert</t>
  </si>
  <si>
    <t>Time Check</t>
  </si>
  <si>
    <t>Last Radiation Log…</t>
  </si>
  <si>
    <t>Last Log</t>
  </si>
  <si>
    <t>Entry</t>
  </si>
  <si>
    <t>Today:</t>
  </si>
  <si>
    <t>Expedient Ideas for providing sufficient radiation shielding or increasing existing shielding:</t>
  </si>
  <si>
    <t>Tightly sealed boxes filled w/lead tire weights (3-6" thick)</t>
  </si>
  <si>
    <t>Fill boxes with earth and line them up as walls (48" thick min)</t>
  </si>
  <si>
    <t>Premade concrete boxes which could be moved into place as needed (32" thick min)</t>
  </si>
  <si>
    <t>Health Effects
of Accumulated
Dose In Shelter</t>
  </si>
  <si>
    <t>* Currently, the log only supports five (5) individuals.</t>
  </si>
  <si>
    <t>How often should radiation levels be logged?</t>
  </si>
  <si>
    <t>hrs.</t>
  </si>
  <si>
    <t>How long should pass before a flag is raised on a skipped log entry?</t>
  </si>
  <si>
    <t>Hours</t>
  </si>
  <si>
    <t>Hours Since</t>
  </si>
  <si>
    <t>Last Check</t>
  </si>
  <si>
    <t>Need Log</t>
  </si>
  <si>
    <t>LOG NOW!</t>
  </si>
  <si>
    <t>Alert Text</t>
  </si>
  <si>
    <t>Reminder</t>
  </si>
  <si>
    <t>Outside Info</t>
  </si>
  <si>
    <t>Inside Info</t>
  </si>
  <si>
    <t>Accumulated Dose Info</t>
  </si>
  <si>
    <t>hrs. - Time Interval to display (default is 7.0 hours)</t>
  </si>
  <si>
    <t>beginning rads  (default is 1,000 rads)</t>
  </si>
  <si>
    <t>%
Deaths</t>
  </si>
  <si>
    <t>Configure this worksheet</t>
  </si>
  <si>
    <t>This worksheet (tab) is for informational purposes only.  It seemed like a good place to include it.</t>
  </si>
  <si>
    <t>* Values from this spreadsheet are used throughout the workbook.  Changes here will affect other parts of the workbook.</t>
  </si>
  <si>
    <t>This worksheet is password protected.</t>
  </si>
  <si>
    <t>Individual Log Configuration:</t>
  </si>
  <si>
    <t>It is NOT password protected in order to hide any formula or information.</t>
  </si>
  <si>
    <t>Worksheet Password:</t>
  </si>
  <si>
    <t>CENTURION</t>
  </si>
  <si>
    <t>It is password protected to minimize the chances of a critical formula getting deleted or overwritten by accident, only to give incorrect information in an emergency situation.</t>
  </si>
  <si>
    <t>Enter the outside radiation level and the time interval to monitor</t>
  </si>
  <si>
    <t>Protection Factor</t>
  </si>
  <si>
    <t>The spreadsheet calculates your shelter's protection factor.</t>
  </si>
  <si>
    <t>NOTE:  The 7/10 Rule does NOT apply to dirty bombs or radiation leaks; only intentional nuclear detonations.</t>
  </si>
  <si>
    <t>(Password is case sensitive so use ALL CAPS.)</t>
  </si>
  <si>
    <r>
      <t>Creason Kearney (</t>
    </r>
    <r>
      <rPr>
        <i/>
        <sz val="8"/>
        <rFont val="Times New Roman"/>
        <family val="1"/>
      </rPr>
      <t>Nuclear War Survival Skills</t>
    </r>
    <r>
      <rPr>
        <sz val="8"/>
        <rFont val="Times New Roman"/>
        <family val="1"/>
      </rPr>
      <t>) recommends a PF of at least 200.</t>
    </r>
  </si>
  <si>
    <r>
      <t>Sharon Packer (</t>
    </r>
    <r>
      <rPr>
        <i/>
        <sz val="8"/>
        <rFont val="Times New Roman"/>
        <family val="1"/>
      </rPr>
      <t>Nuclear Defense Issues</t>
    </r>
    <r>
      <rPr>
        <sz val="8"/>
        <rFont val="Times New Roman"/>
        <family val="1"/>
      </rPr>
      <t>) recommends a shelter with a PF of 1,000.</t>
    </r>
  </si>
  <si>
    <t>Password protection is found in the menu under  TOOLS -- PROTECTION -- UNPROTECT SHEET</t>
  </si>
  <si>
    <r>
      <t xml:space="preserve">From </t>
    </r>
    <r>
      <rPr>
        <i/>
        <sz val="10"/>
        <rFont val="Arial"/>
        <family val="2"/>
      </rPr>
      <t xml:space="preserve">Nuclear Defense Issues </t>
    </r>
    <r>
      <rPr>
        <sz val="10"/>
        <rFont val="Arial"/>
        <family val="2"/>
      </rPr>
      <t>by Sharon Packer</t>
    </r>
  </si>
  <si>
    <r>
      <t xml:space="preserve">From </t>
    </r>
    <r>
      <rPr>
        <i/>
        <sz val="10"/>
        <rFont val="Arial"/>
        <family val="2"/>
      </rPr>
      <t xml:space="preserve">Radiation Safety in Shelters </t>
    </r>
    <r>
      <rPr>
        <sz val="10"/>
        <rFont val="Arial"/>
        <family val="2"/>
      </rPr>
      <t>by FEMA (Sept 23, 1983 edition)</t>
    </r>
  </si>
  <si>
    <t>Aluminum</t>
  </si>
  <si>
    <t>Brick, common clay</t>
  </si>
  <si>
    <t>Earth (packed)</t>
  </si>
  <si>
    <t>Firebrick</t>
  </si>
  <si>
    <t>Glass</t>
  </si>
  <si>
    <t>Human Body</t>
  </si>
  <si>
    <t>Magazines, slick</t>
  </si>
  <si>
    <t>Plywood</t>
  </si>
  <si>
    <t>Wallboard, gypsum</t>
  </si>
  <si>
    <t>* These values calculated from Relative Thickness values (page 1-11) and based on conservative 3.9 inches of concrete being a single half value thickness</t>
  </si>
  <si>
    <t>Relative Required Thickness to Concrete</t>
  </si>
  <si>
    <t>Hardwood (maple/oak)</t>
  </si>
  <si>
    <t>Newspaper &amp; books</t>
  </si>
  <si>
    <t>The 7/10 Rule is defined in cell W40.</t>
  </si>
  <si>
    <t>Configuration and data points are found on the CONFIGURE tab.</t>
  </si>
  <si>
    <t>Dose level</t>
  </si>
  <si>
    <t>1 mrem</t>
  </si>
  <si>
    <t>2.5 mrem</t>
  </si>
  <si>
    <t>10 mrem</t>
  </si>
  <si>
    <t>45 mrem</t>
  </si>
  <si>
    <t>46 mrem</t>
  </si>
  <si>
    <t>75 rem</t>
  </si>
  <si>
    <t>50 to 600 rem</t>
  </si>
  <si>
    <t>25 rem</t>
  </si>
  <si>
    <t>5 rem</t>
  </si>
  <si>
    <t>10 rem</t>
  </si>
  <si>
    <t>1 to 5 rem</t>
  </si>
  <si>
    <t>110 mrem</t>
  </si>
  <si>
    <t>244 mrem</t>
  </si>
  <si>
    <t>300 mrem</t>
  </si>
  <si>
    <t>100 mrem</t>
  </si>
  <si>
    <t>66 mrem</t>
  </si>
  <si>
    <t>Approximate daily dose from natural background radiation, including radon</t>
  </si>
  <si>
    <t>Cosmic dose to a person on a one-way airplane flight from New York to Los Angeles</t>
  </si>
  <si>
    <t>Adapted from Savannah River Site Environmental Report for 1993, Summary Pamphlet, WSRC-TR-94-076, Westinghouse Savannah River Company, 1994.</t>
  </si>
  <si>
    <t>Average yearly dose from cosmic radiation received by people in the Paducah area</t>
  </si>
  <si>
    <t>Estimate of the largest dose any off-site person could have received from the March 28, 1979, Three Mile Island nuclear accident</t>
  </si>
  <si>
    <t>Average yearly dose to people in the United States from human-made sources</t>
  </si>
  <si>
    <t>Annual exposure limit set by EPA for exposures from airborne emissions from operations of nuclear fuel cycle facilities, including power plants, uranium mines, and mills</t>
  </si>
  <si>
    <t>Annual limit of dose from all DOE facilities to a member of the public who is not a radiation worker</t>
  </si>
  <si>
    <t>Average occupational dose received by U.S. commercial radiation workers in 1980</t>
  </si>
  <si>
    <t>Average dose from an upper gastrointestinal diagnostic X-ray series</t>
  </si>
  <si>
    <t>Average yearly dose to people in the United States from all sources of natural background radiation</t>
  </si>
  <si>
    <t>Level at which EPA Protective Action Guidelines state that public officials should take emergency action when this is a probable dose to a member of the public from a nuclear accident.</t>
  </si>
  <si>
    <t>Annual limit for occupational exposure of radiation workers set by the U.S. Nuclear Regulatory Commission and DOE</t>
  </si>
  <si>
    <t>Estimated level at which an acute dose would result in a lifetime excess risk of death from cancer 0.8%</t>
  </si>
  <si>
    <t>EPA guideline for voluntary maximum dose to emergency workers for non-lifesaving work during an emergency</t>
  </si>
  <si>
    <t>EPA guideline for maximum dose to emergency workers volunteering for lifesaving work</t>
  </si>
  <si>
    <t>Level at which doses received over a short period of time produce radiation sickness in varying degrees. At the lower end of this range, people are expected to recover completely, given proper medical attention. At the top of this range, most people will die within 60 days</t>
  </si>
  <si>
    <t>Comparison and description of various dose levels</t>
  </si>
  <si>
    <t>0.3 Rads - Average yearly dose to people in the U.S. from all sources of natural background radiation.</t>
  </si>
  <si>
    <t>Data found:        http://www.ornl.gov/sci/env_rpt/aser95/tb-a-2.pdf</t>
  </si>
  <si>
    <t>Source: Radioactive Decay Tables: A Handbook of Decay Data for Application to Radioactive Dosimetry and Radiological Assessments (DOE 1989).</t>
  </si>
  <si>
    <t>Symbol</t>
  </si>
  <si>
    <t>Half-Life</t>
  </si>
  <si>
    <t>Radionuclide</t>
  </si>
  <si>
    <t>64.02 days</t>
  </si>
  <si>
    <t>87.75 years</t>
  </si>
  <si>
    <t>2.6234 years</t>
  </si>
  <si>
    <t>1.17 minutes</t>
  </si>
  <si>
    <t>5.75 years</t>
  </si>
  <si>
    <t>39.35 days</t>
  </si>
  <si>
    <t>368.2 days</t>
  </si>
  <si>
    <t>50.55 days</t>
  </si>
  <si>
    <t>28.6 years</t>
  </si>
  <si>
    <t>1.9132 years</t>
  </si>
  <si>
    <t>12.28 years</t>
  </si>
  <si>
    <t>9.11 hours</t>
  </si>
  <si>
    <t>64.1 hours</t>
  </si>
  <si>
    <t xml:space="preserve">Americium-243 </t>
  </si>
  <si>
    <t xml:space="preserve">Antimony-125 </t>
  </si>
  <si>
    <t xml:space="preserve">Argon-41 </t>
  </si>
  <si>
    <t xml:space="preserve">Beryllium-7 </t>
  </si>
  <si>
    <t xml:space="preserve">Californium-252 </t>
  </si>
  <si>
    <t xml:space="preserve">Carbon-14 </t>
  </si>
  <si>
    <t xml:space="preserve">Cerium-141 </t>
  </si>
  <si>
    <t xml:space="preserve">Cerium-143 </t>
  </si>
  <si>
    <t xml:space="preserve">Cerium-144 </t>
  </si>
  <si>
    <t xml:space="preserve">Cesium-134 </t>
  </si>
  <si>
    <t xml:space="preserve">Cesium-137 </t>
  </si>
  <si>
    <t xml:space="preserve">Cobalt-58 </t>
  </si>
  <si>
    <t xml:space="preserve">Cobalt-60 </t>
  </si>
  <si>
    <t xml:space="preserve">Curium-242 </t>
  </si>
  <si>
    <t xml:space="preserve">Curium-244 </t>
  </si>
  <si>
    <t xml:space="preserve">Iodine-129 </t>
  </si>
  <si>
    <t xml:space="preserve">Iodine-131 </t>
  </si>
  <si>
    <t xml:space="preserve">Krypton-85 </t>
  </si>
  <si>
    <t xml:space="preserve">Krypton-88 </t>
  </si>
  <si>
    <t xml:space="preserve">Manganese-54 </t>
  </si>
  <si>
    <t xml:space="preserve">Neptunium-237 </t>
  </si>
  <si>
    <t xml:space="preserve">Niobium-95 </t>
  </si>
  <si>
    <t xml:space="preserve">Osmium-185 </t>
  </si>
  <si>
    <t xml:space="preserve">Phosphorus-32 </t>
  </si>
  <si>
    <t xml:space="preserve">Polonium-210 </t>
  </si>
  <si>
    <t xml:space="preserve">Americium-241 </t>
  </si>
  <si>
    <t xml:space="preserve">432.2 years </t>
  </si>
  <si>
    <t xml:space="preserve">2.77 years </t>
  </si>
  <si>
    <t xml:space="preserve">1.827 hours </t>
  </si>
  <si>
    <t xml:space="preserve">53.44 days </t>
  </si>
  <si>
    <t xml:space="preserve">2.639 years </t>
  </si>
  <si>
    <t xml:space="preserve">32.50 days </t>
  </si>
  <si>
    <t xml:space="preserve">1.38 days </t>
  </si>
  <si>
    <t xml:space="preserve">284.3 days </t>
  </si>
  <si>
    <t xml:space="preserve">2.062 years </t>
  </si>
  <si>
    <t xml:space="preserve">30.17 years </t>
  </si>
  <si>
    <t xml:space="preserve">70.80 days </t>
  </si>
  <si>
    <t xml:space="preserve">5.271 years </t>
  </si>
  <si>
    <t xml:space="preserve">163.2 days </t>
  </si>
  <si>
    <t xml:space="preserve">18.11 years </t>
  </si>
  <si>
    <t xml:space="preserve">8.04 days </t>
  </si>
  <si>
    <t xml:space="preserve">10.72 years </t>
  </si>
  <si>
    <t xml:space="preserve">2.84 hours </t>
  </si>
  <si>
    <t xml:space="preserve">312.7 days </t>
  </si>
  <si>
    <t xml:space="preserve">35.06 days </t>
  </si>
  <si>
    <t xml:space="preserve">93.6 days </t>
  </si>
  <si>
    <t xml:space="preserve">14.29 days </t>
  </si>
  <si>
    <t xml:space="preserve">138.378 days </t>
  </si>
  <si>
    <t xml:space="preserve">Plutonium-238 </t>
  </si>
  <si>
    <t xml:space="preserve">Plutonium-240 </t>
  </si>
  <si>
    <t xml:space="preserve">Plutonium-239 </t>
  </si>
  <si>
    <t xml:space="preserve">Potassium-40 </t>
  </si>
  <si>
    <t xml:space="preserve">Promethium-147 </t>
  </si>
  <si>
    <t xml:space="preserve">Protactinium-234m </t>
  </si>
  <si>
    <t xml:space="preserve">Radium-226 </t>
  </si>
  <si>
    <t xml:space="preserve">Radium-228 </t>
  </si>
  <si>
    <t xml:space="preserve">Ruthenium-103 </t>
  </si>
  <si>
    <t xml:space="preserve">Ruthenium-106 </t>
  </si>
  <si>
    <t xml:space="preserve">Strontium-89 </t>
  </si>
  <si>
    <t xml:space="preserve">Strontium-90 </t>
  </si>
  <si>
    <t xml:space="preserve">Technetium-99 </t>
  </si>
  <si>
    <t xml:space="preserve">Thorium-228 </t>
  </si>
  <si>
    <t xml:space="preserve">Thorium-230 </t>
  </si>
  <si>
    <t xml:space="preserve">Thorium-232 </t>
  </si>
  <si>
    <t xml:space="preserve">Thorium-234 </t>
  </si>
  <si>
    <t>Tritium</t>
  </si>
  <si>
    <t xml:space="preserve">Uranium-234 </t>
  </si>
  <si>
    <t xml:space="preserve">Uranium-235 </t>
  </si>
  <si>
    <t xml:space="preserve">Uranium-236 </t>
  </si>
  <si>
    <t xml:space="preserve">Uranium-238 </t>
  </si>
  <si>
    <t xml:space="preserve">Xenon-133 </t>
  </si>
  <si>
    <t xml:space="preserve">Xenon-135 </t>
  </si>
  <si>
    <t xml:space="preserve">Yttrium-90 </t>
  </si>
  <si>
    <t xml:space="preserve">Zirconium-95 </t>
  </si>
  <si>
    <r>
      <t>241</t>
    </r>
    <r>
      <rPr>
        <sz val="10"/>
        <rFont val="Arial"/>
        <family val="2"/>
      </rPr>
      <t xml:space="preserve">Am </t>
    </r>
  </si>
  <si>
    <r>
      <t>243</t>
    </r>
    <r>
      <rPr>
        <sz val="10"/>
        <rFont val="Arial"/>
        <family val="2"/>
      </rPr>
      <t xml:space="preserve">Am </t>
    </r>
  </si>
  <si>
    <r>
      <t>125</t>
    </r>
    <r>
      <rPr>
        <sz val="10"/>
        <rFont val="Arial"/>
        <family val="2"/>
      </rPr>
      <t xml:space="preserve">Sb </t>
    </r>
  </si>
  <si>
    <r>
      <t>41</t>
    </r>
    <r>
      <rPr>
        <sz val="10"/>
        <rFont val="Arial"/>
        <family val="2"/>
      </rPr>
      <t xml:space="preserve">Ar </t>
    </r>
  </si>
  <si>
    <r>
      <t>7</t>
    </r>
    <r>
      <rPr>
        <sz val="10"/>
        <rFont val="Arial"/>
        <family val="2"/>
      </rPr>
      <t xml:space="preserve">Be </t>
    </r>
  </si>
  <si>
    <r>
      <t>252</t>
    </r>
    <r>
      <rPr>
        <sz val="10"/>
        <rFont val="Arial"/>
        <family val="2"/>
      </rPr>
      <t xml:space="preserve">Cf </t>
    </r>
  </si>
  <si>
    <r>
      <t>14</t>
    </r>
    <r>
      <rPr>
        <sz val="10"/>
        <rFont val="Arial"/>
        <family val="2"/>
      </rPr>
      <t xml:space="preserve">C </t>
    </r>
  </si>
  <si>
    <r>
      <t>32</t>
    </r>
    <r>
      <rPr>
        <sz val="10"/>
        <rFont val="Arial"/>
        <family val="2"/>
      </rPr>
      <t>P</t>
    </r>
  </si>
  <si>
    <r>
      <t>141</t>
    </r>
    <r>
      <rPr>
        <sz val="10"/>
        <rFont val="Arial"/>
        <family val="2"/>
      </rPr>
      <t xml:space="preserve">Ce </t>
    </r>
  </si>
  <si>
    <r>
      <t>143</t>
    </r>
    <r>
      <rPr>
        <sz val="10"/>
        <rFont val="Arial"/>
        <family val="2"/>
      </rPr>
      <t xml:space="preserve">Ce </t>
    </r>
  </si>
  <si>
    <r>
      <t>144</t>
    </r>
    <r>
      <rPr>
        <sz val="10"/>
        <rFont val="Arial"/>
        <family val="2"/>
      </rPr>
      <t xml:space="preserve">Ce </t>
    </r>
  </si>
  <si>
    <r>
      <t>134</t>
    </r>
    <r>
      <rPr>
        <sz val="10"/>
        <rFont val="Arial"/>
        <family val="2"/>
      </rPr>
      <t xml:space="preserve">Cs </t>
    </r>
  </si>
  <si>
    <r>
      <t>210</t>
    </r>
    <r>
      <rPr>
        <sz val="10"/>
        <rFont val="Arial"/>
        <family val="2"/>
      </rPr>
      <t xml:space="preserve">Po </t>
    </r>
  </si>
  <si>
    <r>
      <t>185</t>
    </r>
    <r>
      <rPr>
        <sz val="10"/>
        <rFont val="Arial"/>
        <family val="2"/>
      </rPr>
      <t xml:space="preserve">Os </t>
    </r>
  </si>
  <si>
    <r>
      <t>95</t>
    </r>
    <r>
      <rPr>
        <sz val="10"/>
        <rFont val="Arial"/>
        <family val="2"/>
      </rPr>
      <t xml:space="preserve">Nb </t>
    </r>
  </si>
  <si>
    <r>
      <t>237</t>
    </r>
    <r>
      <rPr>
        <sz val="10"/>
        <rFont val="Arial"/>
        <family val="2"/>
      </rPr>
      <t xml:space="preserve">Np </t>
    </r>
  </si>
  <si>
    <r>
      <t>54</t>
    </r>
    <r>
      <rPr>
        <sz val="10"/>
        <rFont val="Arial"/>
        <family val="2"/>
      </rPr>
      <t xml:space="preserve">Mn </t>
    </r>
  </si>
  <si>
    <t>Radionuclide nomenclature</t>
  </si>
  <si>
    <r>
      <t>137</t>
    </r>
    <r>
      <rPr>
        <sz val="10"/>
        <rFont val="Arial"/>
        <family val="2"/>
      </rPr>
      <t xml:space="preserve">Cs </t>
    </r>
  </si>
  <si>
    <r>
      <t>58</t>
    </r>
    <r>
      <rPr>
        <sz val="10"/>
        <rFont val="Arial"/>
        <family val="2"/>
      </rPr>
      <t xml:space="preserve">Co </t>
    </r>
  </si>
  <si>
    <r>
      <t>60</t>
    </r>
    <r>
      <rPr>
        <sz val="10"/>
        <rFont val="Arial"/>
        <family val="2"/>
      </rPr>
      <t xml:space="preserve">Co </t>
    </r>
  </si>
  <si>
    <r>
      <t>242</t>
    </r>
    <r>
      <rPr>
        <sz val="10"/>
        <rFont val="Arial"/>
        <family val="2"/>
      </rPr>
      <t xml:space="preserve">Cm </t>
    </r>
  </si>
  <si>
    <r>
      <t>244</t>
    </r>
    <r>
      <rPr>
        <sz val="10"/>
        <rFont val="Arial"/>
        <family val="2"/>
      </rPr>
      <t xml:space="preserve">Cm </t>
    </r>
  </si>
  <si>
    <r>
      <t>129</t>
    </r>
    <r>
      <rPr>
        <sz val="10"/>
        <rFont val="Arial"/>
        <family val="2"/>
      </rPr>
      <t xml:space="preserve">I </t>
    </r>
  </si>
  <si>
    <r>
      <t>131</t>
    </r>
    <r>
      <rPr>
        <sz val="10"/>
        <rFont val="Arial"/>
        <family val="2"/>
      </rPr>
      <t xml:space="preserve">I </t>
    </r>
  </si>
  <si>
    <r>
      <t>85</t>
    </r>
    <r>
      <rPr>
        <sz val="10"/>
        <rFont val="Arial"/>
        <family val="2"/>
      </rPr>
      <t xml:space="preserve">Kr </t>
    </r>
  </si>
  <si>
    <r>
      <t>88</t>
    </r>
    <r>
      <rPr>
        <sz val="10"/>
        <rFont val="Arial"/>
        <family val="2"/>
      </rPr>
      <t xml:space="preserve">Kr </t>
    </r>
  </si>
  <si>
    <r>
      <t>238</t>
    </r>
    <r>
      <rPr>
        <sz val="10"/>
        <rFont val="Arial"/>
        <family val="2"/>
      </rPr>
      <t>Pu</t>
    </r>
  </si>
  <si>
    <r>
      <t>239</t>
    </r>
    <r>
      <rPr>
        <sz val="10"/>
        <rFont val="Arial"/>
        <family val="2"/>
      </rPr>
      <t>Pu</t>
    </r>
  </si>
  <si>
    <r>
      <t>240</t>
    </r>
    <r>
      <rPr>
        <sz val="10"/>
        <rFont val="Arial"/>
        <family val="2"/>
      </rPr>
      <t>Pu</t>
    </r>
  </si>
  <si>
    <r>
      <t>40</t>
    </r>
    <r>
      <rPr>
        <sz val="10"/>
        <rFont val="Arial"/>
        <family val="2"/>
      </rPr>
      <t>K</t>
    </r>
  </si>
  <si>
    <r>
      <t>147</t>
    </r>
    <r>
      <rPr>
        <sz val="10"/>
        <rFont val="Arial"/>
        <family val="2"/>
      </rPr>
      <t>Pm</t>
    </r>
  </si>
  <si>
    <r>
      <t>234</t>
    </r>
    <r>
      <rPr>
        <sz val="10"/>
        <rFont val="Arial"/>
        <family val="2"/>
      </rPr>
      <t xml:space="preserve">mPa </t>
    </r>
  </si>
  <si>
    <r>
      <t>226</t>
    </r>
    <r>
      <rPr>
        <sz val="10"/>
        <rFont val="Arial"/>
        <family val="2"/>
      </rPr>
      <t xml:space="preserve">Ra </t>
    </r>
  </si>
  <si>
    <r>
      <t>228</t>
    </r>
    <r>
      <rPr>
        <sz val="10"/>
        <rFont val="Arial"/>
        <family val="2"/>
      </rPr>
      <t xml:space="preserve">Ra </t>
    </r>
  </si>
  <si>
    <r>
      <t>103</t>
    </r>
    <r>
      <rPr>
        <sz val="10"/>
        <rFont val="Arial"/>
        <family val="2"/>
      </rPr>
      <t xml:space="preserve">Ru </t>
    </r>
  </si>
  <si>
    <r>
      <t>106</t>
    </r>
    <r>
      <rPr>
        <sz val="10"/>
        <rFont val="Arial"/>
        <family val="2"/>
      </rPr>
      <t xml:space="preserve">Ru </t>
    </r>
  </si>
  <si>
    <r>
      <t>89</t>
    </r>
    <r>
      <rPr>
        <sz val="10"/>
        <rFont val="Arial"/>
        <family val="2"/>
      </rPr>
      <t xml:space="preserve">Sr </t>
    </r>
  </si>
  <si>
    <r>
      <t>90</t>
    </r>
    <r>
      <rPr>
        <sz val="10"/>
        <rFont val="Arial"/>
        <family val="2"/>
      </rPr>
      <t xml:space="preserve">Sr </t>
    </r>
  </si>
  <si>
    <r>
      <t>99</t>
    </r>
    <r>
      <rPr>
        <sz val="10"/>
        <rFont val="Arial"/>
        <family val="2"/>
      </rPr>
      <t xml:space="preserve">Tc </t>
    </r>
  </si>
  <si>
    <r>
      <t>230</t>
    </r>
    <r>
      <rPr>
        <sz val="10"/>
        <rFont val="Arial"/>
        <family val="2"/>
      </rPr>
      <t xml:space="preserve">Th </t>
    </r>
  </si>
  <si>
    <r>
      <t>228</t>
    </r>
    <r>
      <rPr>
        <sz val="10"/>
        <rFont val="Arial"/>
        <family val="2"/>
      </rPr>
      <t xml:space="preserve">Th </t>
    </r>
  </si>
  <si>
    <r>
      <t>232</t>
    </r>
    <r>
      <rPr>
        <sz val="10"/>
        <rFont val="Arial"/>
        <family val="2"/>
      </rPr>
      <t xml:space="preserve">Th </t>
    </r>
  </si>
  <si>
    <r>
      <t>234</t>
    </r>
    <r>
      <rPr>
        <sz val="10"/>
        <rFont val="Arial"/>
        <family val="2"/>
      </rPr>
      <t xml:space="preserve">Th </t>
    </r>
  </si>
  <si>
    <r>
      <t>3</t>
    </r>
    <r>
      <rPr>
        <sz val="10"/>
        <rFont val="Arial"/>
        <family val="2"/>
      </rPr>
      <t xml:space="preserve">H </t>
    </r>
  </si>
  <si>
    <r>
      <t>234</t>
    </r>
    <r>
      <rPr>
        <sz val="10"/>
        <rFont val="Arial"/>
        <family val="2"/>
      </rPr>
      <t xml:space="preserve">U </t>
    </r>
  </si>
  <si>
    <r>
      <t>235</t>
    </r>
    <r>
      <rPr>
        <sz val="10"/>
        <rFont val="Arial"/>
        <family val="2"/>
      </rPr>
      <t xml:space="preserve">U </t>
    </r>
  </si>
  <si>
    <r>
      <t>236</t>
    </r>
    <r>
      <rPr>
        <sz val="10"/>
        <rFont val="Arial"/>
        <family val="2"/>
      </rPr>
      <t>U</t>
    </r>
  </si>
  <si>
    <r>
      <t>238</t>
    </r>
    <r>
      <rPr>
        <sz val="10"/>
        <rFont val="Arial"/>
        <family val="2"/>
      </rPr>
      <t xml:space="preserve">U </t>
    </r>
  </si>
  <si>
    <r>
      <t>133</t>
    </r>
    <r>
      <rPr>
        <sz val="10"/>
        <rFont val="Arial"/>
        <family val="2"/>
      </rPr>
      <t xml:space="preserve">Xe </t>
    </r>
  </si>
  <si>
    <r>
      <t>135</t>
    </r>
    <r>
      <rPr>
        <sz val="10"/>
        <rFont val="Arial"/>
        <family val="2"/>
      </rPr>
      <t xml:space="preserve">Xe </t>
    </r>
  </si>
  <si>
    <r>
      <t>90</t>
    </r>
    <r>
      <rPr>
        <sz val="10"/>
        <rFont val="Arial"/>
        <family val="2"/>
      </rPr>
      <t xml:space="preserve">Y </t>
    </r>
  </si>
  <si>
    <r>
      <t>95</t>
    </r>
    <r>
      <rPr>
        <sz val="10"/>
        <rFont val="Arial"/>
        <family val="2"/>
      </rPr>
      <t xml:space="preserve">Zr </t>
    </r>
  </si>
  <si>
    <t>1.23E+3 = 1,230</t>
  </si>
  <si>
    <t>1.23E+5 = 123,000</t>
  </si>
  <si>
    <t>Examples of Scientific Notation… (for non-engineers)</t>
  </si>
  <si>
    <t>Move the decimal place to the right the number of characters noted in the E+ (exponent) number.</t>
  </si>
  <si>
    <t xml:space="preserve">7,380 years </t>
  </si>
  <si>
    <t xml:space="preserve">5,730 years </t>
  </si>
  <si>
    <t xml:space="preserve">15,700,000 years </t>
  </si>
  <si>
    <t xml:space="preserve">2,140,000 years </t>
  </si>
  <si>
    <t>5,245,000,000 years</t>
  </si>
  <si>
    <t>4,468,000,000 years</t>
  </si>
  <si>
    <t>23,415,000 years</t>
  </si>
  <si>
    <t>703,800,000 years</t>
  </si>
  <si>
    <t>244,500 years</t>
  </si>
  <si>
    <t>24.1 days</t>
  </si>
  <si>
    <t>14,050,000,000 years</t>
  </si>
  <si>
    <t>75,400 years</t>
  </si>
  <si>
    <t>213,000 years</t>
  </si>
  <si>
    <t>1,600 years</t>
  </si>
  <si>
    <t>1,277,700,000 years</t>
  </si>
  <si>
    <t>6,569 years</t>
  </si>
  <si>
    <t>24,100 years</t>
  </si>
  <si>
    <t>Most of the time, you will find the nuclear half-life written in scientific notation, which is easier to work with for large numbers.</t>
  </si>
  <si>
    <t>I have taken the liberty to convert the scientific notation above to real numbers for the novices among us (mainly me).</t>
  </si>
  <si>
    <t>A Note About Scientific Notation for Large Numbers</t>
  </si>
  <si>
    <t>1 Rem</t>
  </si>
  <si>
    <t>1/1000 Rem</t>
  </si>
  <si>
    <t>1 sievert (Sv)</t>
  </si>
  <si>
    <t>100 Rem</t>
  </si>
  <si>
    <t>1 millisievert (mSv)</t>
  </si>
  <si>
    <t>100 mRem</t>
  </si>
  <si>
    <t>0.01 mSv</t>
  </si>
  <si>
    <t>1 mrem =</t>
  </si>
  <si>
    <t>1 Rad</t>
  </si>
  <si>
    <t>A Rad is Radiation Absorbed Dose.   In the International System, the measurement is a Gray (Gy).   
1 Rad = 0.01 Gray</t>
  </si>
  <si>
    <t>Absorbed Dose</t>
  </si>
  <si>
    <t>When we measure the amount of radiation in the environment, what is actually being measured is the rate of radioactive decay, or activity. The rate of decay varies widely among the various radioisotopes. For that reason, one gram of a radioactive substance may contain the same amount of activity as several tons of another material. This activity is expressed in a unit of measure known as a curie (Ci).</t>
  </si>
  <si>
    <t>Activity</t>
  </si>
  <si>
    <t>1 Curie (Ci)</t>
  </si>
  <si>
    <t>Dosage (English Units)</t>
  </si>
  <si>
    <t>Dosage (International System) Units</t>
  </si>
  <si>
    <t>Conversion Factor for Dosage</t>
  </si>
  <si>
    <t>Radiation Measurement</t>
  </si>
  <si>
    <t>The measure of potential biological damage to specific body organs or tissues caused by exposure to and subsequent absorption of radiation. One rem of any type of radiation has the same total damaging effect.   
REM stands for Roentgen Equivalent Man)</t>
  </si>
  <si>
    <t>The total amount of energy absorbed per unit mass of the exposed material as a result of exposure to radiation is expressed in a unit of measure known as a rad. In this case, it is the effect of the absorbed energy (the biological damage that it causes) that is important, not the actual amount.</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</si>
</sst>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m/dd/yy"/>
    <numFmt numFmtId="168" formatCode="_(* #,##0.0_);_(* \(#,##0.0\);_(* &quot;-&quot;??_);_(@_)"/>
    <numFmt numFmtId="169" formatCode="_(* #,##0_);_(* \(#,##0\);_(* &quot;-&quot;??_);_(@_)"/>
    <numFmt numFmtId="170" formatCode="_(* #,##0.0_);_(* \(#,##0.0\);_(* &quot;-&quot;?_);_(@_)"/>
    <numFmt numFmtId="171" formatCode="_(* #,##0.000_);_(* \(#,##0.000\);_(* &quot;-&quot;??_);_(@_)"/>
    <numFmt numFmtId="172" formatCode="0.0"/>
    <numFmt numFmtId="173" formatCode="0.000000000000"/>
    <numFmt numFmtId="174" formatCode="0.00000000000"/>
    <numFmt numFmtId="175" formatCode="0.0000000000"/>
    <numFmt numFmtId="176" formatCode="0.000000000"/>
    <numFmt numFmtId="177" formatCode="0.00000000"/>
    <numFmt numFmtId="178" formatCode="0.0000000"/>
    <numFmt numFmtId="179" formatCode="0.000000"/>
    <numFmt numFmtId="180" formatCode="0.00000"/>
    <numFmt numFmtId="181" formatCode="0.0000"/>
    <numFmt numFmtId="182" formatCode="0.000"/>
    <numFmt numFmtId="183" formatCode="_(* #,##0.0000_);_(* \(#,##0.0000\);_(* &quot;-&quot;??_);_(@_)"/>
    <numFmt numFmtId="184" formatCode="m/d/yy"/>
    <numFmt numFmtId="185" formatCode="#,##0.0_);\(#,##0.0\)"/>
    <numFmt numFmtId="186" formatCode="m/d/yy\ h:mm"/>
    <numFmt numFmtId="187" formatCode="m/d/yy\ h:mm\ AM/PM"/>
    <numFmt numFmtId="188" formatCode="[$€-2]\ #,##0.00_);[Red]\([$€-2]\ #,##0.00\)"/>
  </numFmts>
  <fonts count="65">
    <font>
      <sz val="10"/>
      <name val="Arial"/>
      <family val="0"/>
    </font>
    <font>
      <b/>
      <sz val="14"/>
      <name val="Times New Roman"/>
      <family val="1"/>
    </font>
    <font>
      <sz val="10"/>
      <name val="Times New Roman"/>
      <family val="1"/>
    </font>
    <font>
      <b/>
      <sz val="10"/>
      <name val="Times New Roman"/>
      <family val="1"/>
    </font>
    <font>
      <i/>
      <sz val="10"/>
      <name val="Times New Roman"/>
      <family val="1"/>
    </font>
    <font>
      <b/>
      <sz val="10"/>
      <name val="Arial"/>
      <family val="2"/>
    </font>
    <font>
      <b/>
      <sz val="12"/>
      <name val="Times New Roman"/>
      <family val="1"/>
    </font>
    <font>
      <sz val="8"/>
      <name val="Times New Roman"/>
      <family val="1"/>
    </font>
    <font>
      <b/>
      <sz val="8"/>
      <name val="Arial"/>
      <family val="2"/>
    </font>
    <font>
      <sz val="8"/>
      <name val="Arial"/>
      <family val="2"/>
    </font>
    <font>
      <sz val="8"/>
      <name val="Tahoma"/>
      <family val="2"/>
    </font>
    <font>
      <b/>
      <sz val="14"/>
      <name val="Arial"/>
      <family val="2"/>
    </font>
    <font>
      <b/>
      <sz val="8"/>
      <name val="Times New Roman"/>
      <family val="1"/>
    </font>
    <font>
      <b/>
      <sz val="12"/>
      <color indexed="12"/>
      <name val="Times New Roman"/>
      <family val="1"/>
    </font>
    <font>
      <b/>
      <sz val="10"/>
      <color indexed="12"/>
      <name val="Arial"/>
      <family val="2"/>
    </font>
    <font>
      <sz val="12"/>
      <name val="Times New Roman"/>
      <family val="1"/>
    </font>
    <font>
      <b/>
      <i/>
      <u val="single"/>
      <sz val="10"/>
      <name val="Times New Roman"/>
      <family val="1"/>
    </font>
    <font>
      <b/>
      <i/>
      <u val="single"/>
      <sz val="8"/>
      <name val="Times New Roman"/>
      <family val="1"/>
    </font>
    <font>
      <i/>
      <sz val="10"/>
      <name val="Arial"/>
      <family val="2"/>
    </font>
    <font>
      <b/>
      <i/>
      <sz val="10"/>
      <name val="Arial"/>
      <family val="2"/>
    </font>
    <font>
      <b/>
      <u val="single"/>
      <sz val="8"/>
      <name val="Arial"/>
      <family val="2"/>
    </font>
    <font>
      <i/>
      <sz val="8"/>
      <name val="Times New Roman"/>
      <family val="1"/>
    </font>
    <font>
      <b/>
      <sz val="10"/>
      <color indexed="18"/>
      <name val="Arial"/>
      <family val="2"/>
    </font>
    <font>
      <u val="single"/>
      <sz val="10"/>
      <name val="Arial"/>
      <family val="2"/>
    </font>
    <font>
      <u val="single"/>
      <sz val="8"/>
      <name val="Arial"/>
      <family val="2"/>
    </font>
    <font>
      <b/>
      <i/>
      <sz val="8"/>
      <name val="Arial"/>
      <family val="2"/>
    </font>
    <font>
      <sz val="9"/>
      <name val="Times New Roman"/>
      <family val="1"/>
    </font>
    <font>
      <b/>
      <sz val="12"/>
      <name val="Arial"/>
      <family val="2"/>
    </font>
    <font>
      <b/>
      <u val="single"/>
      <sz val="10"/>
      <name val="Arial"/>
      <family val="2"/>
    </font>
    <font>
      <b/>
      <sz val="12"/>
      <color indexed="12"/>
      <name val="Arial"/>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indexed="11"/>
        <bgColor indexed="64"/>
      </patternFill>
    </fill>
    <fill>
      <patternFill patternType="solid">
        <fgColor indexed="40"/>
        <bgColor indexed="64"/>
      </patternFill>
    </fill>
    <fill>
      <patternFill patternType="solid">
        <fgColor indexed="46"/>
        <bgColor indexed="64"/>
      </patternFill>
    </fill>
    <fill>
      <patternFill patternType="solid">
        <fgColor indexed="4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style="medium"/>
      <bottom style="medium"/>
    </border>
    <border>
      <left>
        <color indexed="63"/>
      </left>
      <right style="thin"/>
      <top>
        <color indexed="63"/>
      </top>
      <bottom style="medium"/>
    </border>
    <border>
      <left style="thin"/>
      <right style="thin"/>
      <top>
        <color indexed="63"/>
      </top>
      <bottom style="medium"/>
    </border>
    <border>
      <left style="thin"/>
      <right style="thin"/>
      <top style="thin"/>
      <bottom style="thin"/>
    </border>
    <border>
      <left style="thin"/>
      <right style="thin"/>
      <top style="thin"/>
      <bottom style="medium"/>
    </border>
    <border>
      <left style="thin"/>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6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0" fontId="2" fillId="0" borderId="10" xfId="0" applyFont="1" applyBorder="1" applyAlignment="1">
      <alignment horizontal="center"/>
    </xf>
    <xf numFmtId="9" fontId="3" fillId="0" borderId="0" xfId="57" applyFont="1" applyAlignment="1">
      <alignment horizontal="center"/>
    </xf>
    <xf numFmtId="9" fontId="2" fillId="0" borderId="0" xfId="57" applyFont="1" applyAlignment="1">
      <alignment horizontal="center"/>
    </xf>
    <xf numFmtId="9" fontId="3" fillId="0" borderId="10" xfId="57" applyFont="1" applyBorder="1" applyAlignment="1">
      <alignment horizontal="center"/>
    </xf>
    <xf numFmtId="0" fontId="2" fillId="0" borderId="0" xfId="0" applyFont="1" applyAlignment="1">
      <alignment vertical="top"/>
    </xf>
    <xf numFmtId="0" fontId="3" fillId="0" borderId="10" xfId="0" applyFont="1" applyBorder="1" applyAlignment="1">
      <alignment/>
    </xf>
    <xf numFmtId="0" fontId="2" fillId="33" borderId="11" xfId="0" applyFont="1" applyFill="1" applyBorder="1" applyAlignment="1">
      <alignment horizontal="center"/>
    </xf>
    <xf numFmtId="0" fontId="2" fillId="33" borderId="12" xfId="0" applyFont="1" applyFill="1" applyBorder="1" applyAlignment="1">
      <alignment horizontal="center"/>
    </xf>
    <xf numFmtId="0" fontId="2" fillId="33" borderId="13" xfId="0" applyFont="1" applyFill="1" applyBorder="1" applyAlignment="1">
      <alignment/>
    </xf>
    <xf numFmtId="0" fontId="2" fillId="34" borderId="14" xfId="0" applyFont="1" applyFill="1" applyBorder="1" applyAlignment="1">
      <alignment horizontal="center" vertical="top"/>
    </xf>
    <xf numFmtId="0" fontId="2" fillId="34" borderId="15" xfId="0" applyFont="1" applyFill="1" applyBorder="1" applyAlignment="1">
      <alignment horizontal="center" vertical="top"/>
    </xf>
    <xf numFmtId="9" fontId="2" fillId="34" borderId="15" xfId="57" applyFont="1" applyFill="1" applyBorder="1" applyAlignment="1">
      <alignment horizontal="center" vertical="top"/>
    </xf>
    <xf numFmtId="0" fontId="0" fillId="34" borderId="16" xfId="0" applyFont="1" applyFill="1" applyBorder="1" applyAlignment="1">
      <alignment horizontal="left" vertical="top" wrapText="1" indent="1"/>
    </xf>
    <xf numFmtId="0" fontId="2" fillId="0" borderId="17" xfId="0" applyFont="1" applyBorder="1" applyAlignment="1">
      <alignment horizontal="center" vertical="top"/>
    </xf>
    <xf numFmtId="0" fontId="2" fillId="0" borderId="0" xfId="0" applyFont="1" applyBorder="1" applyAlignment="1">
      <alignment horizontal="center" vertical="top"/>
    </xf>
    <xf numFmtId="9" fontId="2" fillId="0" borderId="0" xfId="57" applyFont="1" applyBorder="1" applyAlignment="1">
      <alignment horizontal="center" vertical="top"/>
    </xf>
    <xf numFmtId="0" fontId="0" fillId="0" borderId="18" xfId="0" applyFont="1" applyBorder="1" applyAlignment="1">
      <alignment horizontal="left" vertical="top" wrapText="1" indent="1"/>
    </xf>
    <xf numFmtId="0" fontId="2" fillId="34" borderId="17" xfId="0" applyFont="1" applyFill="1" applyBorder="1" applyAlignment="1">
      <alignment horizontal="center" vertical="top"/>
    </xf>
    <xf numFmtId="0" fontId="2" fillId="34" borderId="0" xfId="0" applyFont="1" applyFill="1" applyBorder="1" applyAlignment="1">
      <alignment horizontal="center" vertical="top"/>
    </xf>
    <xf numFmtId="9" fontId="2" fillId="34" borderId="0" xfId="57" applyFont="1" applyFill="1" applyBorder="1" applyAlignment="1">
      <alignment horizontal="center" vertical="top"/>
    </xf>
    <xf numFmtId="0" fontId="0" fillId="34" borderId="18" xfId="0" applyFont="1" applyFill="1" applyBorder="1" applyAlignment="1">
      <alignment horizontal="left" vertical="top" wrapText="1" indent="1"/>
    </xf>
    <xf numFmtId="0" fontId="0" fillId="0" borderId="18" xfId="0" applyFont="1" applyBorder="1" applyAlignment="1">
      <alignment horizontal="left" vertical="top" wrapText="1" indent="1"/>
    </xf>
    <xf numFmtId="0" fontId="2" fillId="34" borderId="19" xfId="0" applyFont="1" applyFill="1" applyBorder="1" applyAlignment="1">
      <alignment horizontal="center" vertical="top"/>
    </xf>
    <xf numFmtId="0" fontId="2" fillId="34" borderId="10" xfId="0" applyFont="1" applyFill="1" applyBorder="1" applyAlignment="1">
      <alignment horizontal="center" vertical="top"/>
    </xf>
    <xf numFmtId="9" fontId="2" fillId="34" borderId="10" xfId="57" applyFont="1" applyFill="1" applyBorder="1" applyAlignment="1">
      <alignment horizontal="center" vertical="top"/>
    </xf>
    <xf numFmtId="0" fontId="0" fillId="34" borderId="20" xfId="0" applyFont="1" applyFill="1" applyBorder="1" applyAlignment="1">
      <alignment horizontal="left" vertical="top" wrapText="1" indent="1"/>
    </xf>
    <xf numFmtId="0" fontId="3" fillId="0" borderId="0" xfId="0" applyFont="1" applyAlignment="1">
      <alignment horizontal="left" vertical="top" wrapText="1"/>
    </xf>
    <xf numFmtId="0" fontId="2" fillId="34" borderId="16" xfId="0" applyFont="1" applyFill="1" applyBorder="1" applyAlignment="1">
      <alignment horizontal="left" vertical="top" wrapText="1"/>
    </xf>
    <xf numFmtId="0" fontId="2" fillId="0" borderId="18" xfId="0" applyFont="1" applyBorder="1" applyAlignment="1">
      <alignment horizontal="left" vertical="top" wrapText="1"/>
    </xf>
    <xf numFmtId="0" fontId="2" fillId="34" borderId="18" xfId="0" applyFont="1" applyFill="1" applyBorder="1" applyAlignment="1">
      <alignment horizontal="left" vertical="top" wrapText="1"/>
    </xf>
    <xf numFmtId="0" fontId="2" fillId="34" borderId="20" xfId="0" applyFont="1" applyFill="1" applyBorder="1" applyAlignment="1">
      <alignment horizontal="left" vertical="top" wrapText="1"/>
    </xf>
    <xf numFmtId="0" fontId="2" fillId="34" borderId="14" xfId="0" applyFont="1" applyFill="1" applyBorder="1" applyAlignment="1">
      <alignment horizontal="center"/>
    </xf>
    <xf numFmtId="0" fontId="2" fillId="34" borderId="15" xfId="0" applyFont="1" applyFill="1" applyBorder="1" applyAlignment="1">
      <alignment horizontal="center"/>
    </xf>
    <xf numFmtId="0" fontId="2" fillId="0" borderId="17" xfId="0" applyFont="1" applyBorder="1" applyAlignment="1">
      <alignment horizontal="center"/>
    </xf>
    <xf numFmtId="0" fontId="2" fillId="0" borderId="0" xfId="0" applyFont="1" applyBorder="1" applyAlignment="1">
      <alignment horizontal="center"/>
    </xf>
    <xf numFmtId="0" fontId="2" fillId="34" borderId="17" xfId="0" applyFont="1" applyFill="1" applyBorder="1" applyAlignment="1">
      <alignment horizontal="center"/>
    </xf>
    <xf numFmtId="0" fontId="2" fillId="34" borderId="0" xfId="0" applyFont="1" applyFill="1" applyBorder="1" applyAlignment="1">
      <alignment horizontal="center"/>
    </xf>
    <xf numFmtId="0" fontId="2" fillId="34" borderId="19" xfId="0" applyFont="1" applyFill="1" applyBorder="1" applyAlignment="1">
      <alignment horizontal="center"/>
    </xf>
    <xf numFmtId="0" fontId="2" fillId="34" borderId="10" xfId="0" applyFont="1" applyFill="1" applyBorder="1" applyAlignment="1">
      <alignment horizontal="center"/>
    </xf>
    <xf numFmtId="0" fontId="2" fillId="0" borderId="0" xfId="0" applyFont="1" applyAlignment="1">
      <alignment horizontal="left" vertical="top"/>
    </xf>
    <xf numFmtId="0" fontId="2" fillId="0" borderId="0" xfId="0" applyFont="1" applyAlignment="1">
      <alignment/>
    </xf>
    <xf numFmtId="0" fontId="2" fillId="0" borderId="0" xfId="0" applyFont="1" applyAlignment="1">
      <alignment horizontal="right"/>
    </xf>
    <xf numFmtId="0" fontId="5" fillId="0" borderId="0" xfId="0" applyFont="1" applyAlignment="1">
      <alignment/>
    </xf>
    <xf numFmtId="43" fontId="0" fillId="0" borderId="0" xfId="42" applyNumberFormat="1" applyFont="1" applyAlignment="1">
      <alignment horizontal="center"/>
    </xf>
    <xf numFmtId="171" fontId="0" fillId="0" borderId="0" xfId="0" applyNumberFormat="1" applyAlignment="1">
      <alignment/>
    </xf>
    <xf numFmtId="171" fontId="0" fillId="0" borderId="0" xfId="42" applyNumberFormat="1" applyFont="1" applyAlignment="1">
      <alignment/>
    </xf>
    <xf numFmtId="0" fontId="9" fillId="0" borderId="0" xfId="0" applyFont="1" applyAlignment="1">
      <alignment/>
    </xf>
    <xf numFmtId="0" fontId="8" fillId="0" borderId="0" xfId="0" applyFont="1" applyAlignment="1">
      <alignment/>
    </xf>
    <xf numFmtId="172" fontId="9" fillId="0" borderId="0" xfId="0" applyNumberFormat="1" applyFont="1" applyAlignment="1">
      <alignment/>
    </xf>
    <xf numFmtId="43" fontId="9" fillId="0" borderId="0" xfId="42" applyNumberFormat="1" applyFont="1" applyAlignment="1">
      <alignment horizontal="center"/>
    </xf>
    <xf numFmtId="0" fontId="0" fillId="0" borderId="0" xfId="0" applyFont="1" applyBorder="1" applyAlignment="1">
      <alignment horizontal="left" vertical="top" wrapText="1"/>
    </xf>
    <xf numFmtId="0" fontId="0" fillId="0" borderId="0" xfId="0" applyBorder="1" applyAlignment="1">
      <alignment/>
    </xf>
    <xf numFmtId="0" fontId="2" fillId="0" borderId="0" xfId="0" applyFont="1" applyBorder="1" applyAlignment="1">
      <alignment/>
    </xf>
    <xf numFmtId="0" fontId="0" fillId="0" borderId="0" xfId="0" applyFont="1" applyBorder="1" applyAlignment="1">
      <alignment horizontal="left" vertical="top"/>
    </xf>
    <xf numFmtId="0" fontId="5" fillId="0" borderId="0" xfId="0" applyFont="1" applyBorder="1" applyAlignment="1">
      <alignment/>
    </xf>
    <xf numFmtId="0" fontId="7" fillId="0" borderId="0" xfId="0" applyFont="1" applyBorder="1" applyAlignment="1">
      <alignment/>
    </xf>
    <xf numFmtId="0" fontId="11" fillId="0" borderId="0" xfId="0" applyFont="1" applyAlignment="1">
      <alignment/>
    </xf>
    <xf numFmtId="0" fontId="7" fillId="0" borderId="10" xfId="0" applyFont="1" applyBorder="1" applyAlignment="1">
      <alignment/>
    </xf>
    <xf numFmtId="0" fontId="7" fillId="0" borderId="10" xfId="0" applyFont="1" applyBorder="1" applyAlignment="1">
      <alignment horizontal="center"/>
    </xf>
    <xf numFmtId="0" fontId="7" fillId="0" borderId="0" xfId="0" applyFont="1" applyAlignment="1">
      <alignment horizontal="center"/>
    </xf>
    <xf numFmtId="0" fontId="3" fillId="0" borderId="0" xfId="0" applyFont="1" applyAlignment="1">
      <alignment/>
    </xf>
    <xf numFmtId="0" fontId="7" fillId="0" borderId="0" xfId="0" applyFont="1" applyBorder="1" applyAlignment="1">
      <alignment/>
    </xf>
    <xf numFmtId="0" fontId="12" fillId="0" borderId="0" xfId="0" applyFont="1" applyAlignment="1">
      <alignment horizontal="center"/>
    </xf>
    <xf numFmtId="2" fontId="7" fillId="0" borderId="0" xfId="0" applyNumberFormat="1" applyFont="1" applyAlignment="1">
      <alignment/>
    </xf>
    <xf numFmtId="0" fontId="7" fillId="0" borderId="0" xfId="0" applyFont="1" applyAlignment="1">
      <alignment/>
    </xf>
    <xf numFmtId="0" fontId="12" fillId="0" borderId="0" xfId="0" applyFont="1" applyAlignment="1">
      <alignment horizontal="right"/>
    </xf>
    <xf numFmtId="2" fontId="2" fillId="0" borderId="0" xfId="0" applyNumberFormat="1" applyFont="1" applyAlignment="1">
      <alignment/>
    </xf>
    <xf numFmtId="16" fontId="2" fillId="0" borderId="0" xfId="0" applyNumberFormat="1" applyFont="1" applyAlignment="1" quotePrefix="1">
      <alignment/>
    </xf>
    <xf numFmtId="0" fontId="3" fillId="0" borderId="0" xfId="0" applyFont="1" applyAlignment="1">
      <alignment horizontal="right"/>
    </xf>
    <xf numFmtId="0" fontId="13" fillId="0" borderId="0" xfId="0" applyFont="1" applyAlignment="1" quotePrefix="1">
      <alignment horizontal="right"/>
    </xf>
    <xf numFmtId="0" fontId="13" fillId="0" borderId="0" xfId="0" applyFont="1" applyAlignment="1">
      <alignment/>
    </xf>
    <xf numFmtId="0" fontId="14" fillId="0" borderId="0" xfId="0" applyFont="1" applyAlignment="1" quotePrefix="1">
      <alignment horizontal="right"/>
    </xf>
    <xf numFmtId="0" fontId="14" fillId="0" borderId="0" xfId="0" applyFont="1" applyAlignment="1">
      <alignment/>
    </xf>
    <xf numFmtId="183" fontId="0" fillId="0" borderId="0" xfId="0" applyNumberFormat="1" applyAlignment="1">
      <alignment/>
    </xf>
    <xf numFmtId="2" fontId="0" fillId="0" borderId="0" xfId="42" applyNumberFormat="1" applyFont="1" applyAlignment="1">
      <alignment/>
    </xf>
    <xf numFmtId="0" fontId="0" fillId="0" borderId="0" xfId="0" applyAlignment="1">
      <alignment horizontal="right"/>
    </xf>
    <xf numFmtId="0" fontId="0" fillId="0" borderId="0" xfId="0" applyFill="1" applyBorder="1" applyAlignment="1">
      <alignment/>
    </xf>
    <xf numFmtId="2" fontId="9" fillId="0" borderId="0" xfId="0" applyNumberFormat="1" applyFont="1" applyAlignment="1">
      <alignment/>
    </xf>
    <xf numFmtId="171" fontId="9" fillId="0" borderId="0" xfId="0" applyNumberFormat="1" applyFont="1" applyAlignment="1">
      <alignment horizontal="right"/>
    </xf>
    <xf numFmtId="2" fontId="0" fillId="0" borderId="0" xfId="0" applyNumberFormat="1" applyFill="1" applyBorder="1" applyAlignment="1">
      <alignment/>
    </xf>
    <xf numFmtId="0" fontId="2" fillId="0" borderId="0" xfId="0" applyFont="1" applyAlignment="1">
      <alignment horizontal="left"/>
    </xf>
    <xf numFmtId="0" fontId="7" fillId="0" borderId="0" xfId="0" applyFont="1" applyAlignment="1">
      <alignment horizontal="left"/>
    </xf>
    <xf numFmtId="9" fontId="7" fillId="0" borderId="0" xfId="57" applyFont="1" applyBorder="1" applyAlignment="1">
      <alignment horizontal="center" vertical="top"/>
    </xf>
    <xf numFmtId="9" fontId="7" fillId="34" borderId="0" xfId="57" applyFont="1" applyFill="1" applyBorder="1" applyAlignment="1">
      <alignment horizontal="center" vertical="top"/>
    </xf>
    <xf numFmtId="9" fontId="7" fillId="34" borderId="10" xfId="57" applyFont="1" applyFill="1" applyBorder="1" applyAlignment="1">
      <alignment horizontal="center" vertical="top"/>
    </xf>
    <xf numFmtId="9" fontId="7" fillId="34" borderId="0" xfId="57" applyFont="1" applyFill="1" applyBorder="1" applyAlignment="1">
      <alignment horizontal="center" vertical="top" wrapText="1"/>
    </xf>
    <xf numFmtId="9" fontId="7" fillId="0" borderId="0" xfId="57" applyFont="1" applyBorder="1" applyAlignment="1">
      <alignment horizontal="center" vertical="top" wrapText="1"/>
    </xf>
    <xf numFmtId="9" fontId="7" fillId="34" borderId="15" xfId="57" applyFont="1" applyFill="1" applyBorder="1" applyAlignment="1">
      <alignment horizontal="center" vertical="top" wrapText="1"/>
    </xf>
    <xf numFmtId="169" fontId="9" fillId="0" borderId="0" xfId="42" applyNumberFormat="1" applyFont="1" applyFill="1" applyBorder="1" applyAlignment="1">
      <alignment horizontal="left" vertical="top" indent="1"/>
    </xf>
    <xf numFmtId="0" fontId="7" fillId="0" borderId="0" xfId="0" applyFont="1" applyBorder="1" applyAlignment="1">
      <alignment horizontal="center"/>
    </xf>
    <xf numFmtId="0" fontId="15" fillId="0" borderId="0" xfId="0" applyFont="1" applyAlignment="1">
      <alignment horizontal="center"/>
    </xf>
    <xf numFmtId="0" fontId="15" fillId="0" borderId="0" xfId="0" applyFont="1" applyAlignment="1">
      <alignment/>
    </xf>
    <xf numFmtId="0" fontId="16" fillId="0" borderId="0" xfId="0" applyFont="1" applyAlignment="1">
      <alignment/>
    </xf>
    <xf numFmtId="0" fontId="16" fillId="0" borderId="0" xfId="0" applyFont="1" applyAlignment="1">
      <alignment horizontal="center"/>
    </xf>
    <xf numFmtId="0" fontId="17" fillId="0" borderId="0" xfId="0" applyFont="1" applyAlignment="1">
      <alignment/>
    </xf>
    <xf numFmtId="0" fontId="2" fillId="0" borderId="0" xfId="0" applyFont="1" applyAlignment="1">
      <alignment wrapText="1"/>
    </xf>
    <xf numFmtId="0" fontId="16" fillId="0" borderId="0" xfId="0" applyFont="1" applyAlignment="1">
      <alignment wrapText="1"/>
    </xf>
    <xf numFmtId="0" fontId="15" fillId="0" borderId="0" xfId="0" applyFont="1" applyAlignment="1">
      <alignment wrapText="1"/>
    </xf>
    <xf numFmtId="0" fontId="7" fillId="0" borderId="0" xfId="0" applyFont="1" applyBorder="1" applyAlignment="1">
      <alignment wrapText="1"/>
    </xf>
    <xf numFmtId="0" fontId="7" fillId="0" borderId="10" xfId="0" applyFont="1" applyBorder="1" applyAlignment="1">
      <alignment wrapText="1"/>
    </xf>
    <xf numFmtId="9" fontId="3" fillId="0" borderId="0" xfId="0" applyNumberFormat="1" applyFont="1" applyAlignment="1">
      <alignment/>
    </xf>
    <xf numFmtId="169" fontId="3" fillId="0" borderId="0" xfId="42" applyNumberFormat="1" applyFont="1" applyAlignment="1">
      <alignment horizontal="center"/>
    </xf>
    <xf numFmtId="169" fontId="2" fillId="0" borderId="0" xfId="42" applyNumberFormat="1" applyFont="1" applyAlignment="1">
      <alignment horizontal="center"/>
    </xf>
    <xf numFmtId="169" fontId="17" fillId="0" borderId="0" xfId="42" applyNumberFormat="1" applyFont="1" applyAlignment="1">
      <alignment horizontal="center" wrapText="1"/>
    </xf>
    <xf numFmtId="169" fontId="7" fillId="0" borderId="0" xfId="42" applyNumberFormat="1" applyFont="1" applyBorder="1" applyAlignment="1">
      <alignment horizontal="center"/>
    </xf>
    <xf numFmtId="169" fontId="7" fillId="0" borderId="10" xfId="42" applyNumberFormat="1" applyFont="1" applyBorder="1" applyAlignment="1">
      <alignment horizontal="center"/>
    </xf>
    <xf numFmtId="0" fontId="16" fillId="0" borderId="0" xfId="0" applyFont="1" applyAlignment="1">
      <alignment horizontal="right"/>
    </xf>
    <xf numFmtId="9" fontId="15" fillId="0" borderId="0" xfId="42" applyNumberFormat="1" applyFont="1" applyAlignment="1">
      <alignment/>
    </xf>
    <xf numFmtId="0" fontId="0" fillId="0" borderId="0" xfId="0" applyFont="1" applyAlignment="1">
      <alignment/>
    </xf>
    <xf numFmtId="0" fontId="2" fillId="0" borderId="0" xfId="0" applyFont="1" applyFill="1" applyAlignment="1">
      <alignment/>
    </xf>
    <xf numFmtId="0" fontId="2" fillId="0" borderId="0" xfId="0" applyFont="1" applyFill="1" applyBorder="1" applyAlignment="1">
      <alignment horizontal="center"/>
    </xf>
    <xf numFmtId="2" fontId="7" fillId="0" borderId="0" xfId="0" applyNumberFormat="1" applyFont="1" applyFill="1" applyAlignment="1">
      <alignment/>
    </xf>
    <xf numFmtId="0" fontId="0" fillId="0" borderId="0" xfId="0" applyFont="1" applyAlignment="1">
      <alignment/>
    </xf>
    <xf numFmtId="171" fontId="0" fillId="0" borderId="0" xfId="0" applyNumberFormat="1" applyFont="1" applyAlignment="1">
      <alignment/>
    </xf>
    <xf numFmtId="171" fontId="0" fillId="0" borderId="0" xfId="0" applyNumberFormat="1" applyFont="1" applyAlignment="1">
      <alignment/>
    </xf>
    <xf numFmtId="0" fontId="0" fillId="0" borderId="0" xfId="0" applyFont="1" applyFill="1" applyBorder="1" applyAlignment="1">
      <alignment/>
    </xf>
    <xf numFmtId="0" fontId="13" fillId="0" borderId="0" xfId="0" applyFont="1" applyFill="1" applyBorder="1" applyAlignment="1" quotePrefix="1">
      <alignment horizontal="right"/>
    </xf>
    <xf numFmtId="2" fontId="7" fillId="0" borderId="0" xfId="0" applyNumberFormat="1"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horizontal="right"/>
    </xf>
    <xf numFmtId="2" fontId="6" fillId="0" borderId="0" xfId="0" applyNumberFormat="1" applyFont="1" applyFill="1" applyBorder="1" applyAlignment="1">
      <alignment/>
    </xf>
    <xf numFmtId="0" fontId="6" fillId="0" borderId="0" xfId="0" applyFont="1" applyFill="1" applyBorder="1" applyAlignment="1">
      <alignment/>
    </xf>
    <xf numFmtId="16" fontId="2" fillId="0" borderId="0" xfId="0" applyNumberFormat="1" applyFont="1" applyFill="1" applyBorder="1" applyAlignment="1" quotePrefix="1">
      <alignment/>
    </xf>
    <xf numFmtId="171" fontId="0" fillId="0" borderId="0" xfId="0" applyNumberFormat="1" applyFill="1" applyBorder="1" applyAlignment="1">
      <alignment/>
    </xf>
    <xf numFmtId="0" fontId="9" fillId="0" borderId="0" xfId="0" applyFont="1" applyFill="1" applyBorder="1" applyAlignment="1">
      <alignment horizontal="center"/>
    </xf>
    <xf numFmtId="0" fontId="0" fillId="0" borderId="0" xfId="0" applyFont="1" applyAlignment="1">
      <alignment horizontal="center"/>
    </xf>
    <xf numFmtId="0" fontId="0" fillId="0" borderId="0" xfId="0" applyAlignment="1">
      <alignment horizontal="center"/>
    </xf>
    <xf numFmtId="2" fontId="9" fillId="0" borderId="0" xfId="0" applyNumberFormat="1" applyFont="1" applyAlignment="1">
      <alignment horizontal="center"/>
    </xf>
    <xf numFmtId="2" fontId="0" fillId="0" borderId="0" xfId="0" applyNumberFormat="1" applyAlignment="1">
      <alignment horizontal="center"/>
    </xf>
    <xf numFmtId="169" fontId="3" fillId="0" borderId="0" xfId="42" applyNumberFormat="1" applyFont="1" applyAlignment="1">
      <alignment/>
    </xf>
    <xf numFmtId="16" fontId="6" fillId="0" borderId="0" xfId="0" applyNumberFormat="1" applyFont="1" applyAlignment="1">
      <alignment/>
    </xf>
    <xf numFmtId="16" fontId="7" fillId="0" borderId="0" xfId="0" applyNumberFormat="1" applyFont="1" applyAlignment="1">
      <alignment/>
    </xf>
    <xf numFmtId="16" fontId="0" fillId="0" borderId="0" xfId="0" applyNumberFormat="1" applyFont="1" applyAlignment="1">
      <alignment/>
    </xf>
    <xf numFmtId="16" fontId="9" fillId="0" borderId="0" xfId="0" applyNumberFormat="1" applyFont="1" applyAlignment="1">
      <alignment/>
    </xf>
    <xf numFmtId="0" fontId="9" fillId="0" borderId="0" xfId="0" applyFont="1" applyAlignment="1">
      <alignment horizontal="left"/>
    </xf>
    <xf numFmtId="0" fontId="20" fillId="0" borderId="0" xfId="0" applyFont="1" applyAlignment="1">
      <alignment horizontal="left"/>
    </xf>
    <xf numFmtId="0" fontId="9" fillId="0" borderId="0" xfId="0" applyFont="1" applyFill="1" applyBorder="1" applyAlignment="1">
      <alignment horizontal="left" vertical="top"/>
    </xf>
    <xf numFmtId="9" fontId="9" fillId="0" borderId="0" xfId="0" applyNumberFormat="1" applyFont="1" applyFill="1" applyBorder="1" applyAlignment="1">
      <alignment horizontal="left" vertical="top"/>
    </xf>
    <xf numFmtId="9" fontId="9" fillId="0" borderId="0" xfId="57" applyFont="1" applyFill="1" applyBorder="1" applyAlignment="1">
      <alignment horizontal="center" vertical="top"/>
    </xf>
    <xf numFmtId="167" fontId="3" fillId="0" borderId="0" xfId="0" applyNumberFormat="1" applyFont="1" applyAlignment="1">
      <alignment horizontal="left"/>
    </xf>
    <xf numFmtId="184" fontId="7" fillId="0" borderId="0" xfId="0" applyNumberFormat="1" applyFont="1" applyBorder="1" applyAlignment="1">
      <alignment/>
    </xf>
    <xf numFmtId="0" fontId="12" fillId="0" borderId="0" xfId="0" applyFont="1" applyAlignment="1">
      <alignment horizontal="left"/>
    </xf>
    <xf numFmtId="167" fontId="2" fillId="0" borderId="0" xfId="0" applyNumberFormat="1" applyFont="1" applyAlignment="1">
      <alignment horizontal="center"/>
    </xf>
    <xf numFmtId="167" fontId="7" fillId="0" borderId="0" xfId="0" applyNumberFormat="1" applyFont="1" applyAlignment="1">
      <alignment horizontal="center"/>
    </xf>
    <xf numFmtId="14" fontId="7" fillId="0" borderId="0" xfId="0" applyNumberFormat="1" applyFont="1" applyAlignment="1">
      <alignment horizontal="center"/>
    </xf>
    <xf numFmtId="18" fontId="7" fillId="0" borderId="0" xfId="0" applyNumberFormat="1" applyFont="1" applyAlignment="1">
      <alignment/>
    </xf>
    <xf numFmtId="0" fontId="17" fillId="0" borderId="0" xfId="0" applyFont="1" applyAlignment="1">
      <alignment horizontal="left"/>
    </xf>
    <xf numFmtId="9" fontId="3" fillId="0" borderId="0" xfId="0" applyNumberFormat="1" applyFont="1" applyAlignment="1">
      <alignment horizontal="left"/>
    </xf>
    <xf numFmtId="0" fontId="7" fillId="0" borderId="0" xfId="0" applyFont="1" applyBorder="1" applyAlignment="1">
      <alignment horizontal="left"/>
    </xf>
    <xf numFmtId="0" fontId="7" fillId="0" borderId="10" xfId="0" applyFont="1" applyBorder="1" applyAlignment="1">
      <alignment horizontal="left"/>
    </xf>
    <xf numFmtId="9" fontId="2" fillId="0" borderId="0" xfId="57" applyFont="1" applyAlignment="1">
      <alignment horizontal="left"/>
    </xf>
    <xf numFmtId="9" fontId="7" fillId="0" borderId="0" xfId="57" applyFont="1" applyAlignment="1">
      <alignment horizontal="left"/>
    </xf>
    <xf numFmtId="0" fontId="8" fillId="0" borderId="21" xfId="0" applyFont="1" applyBorder="1" applyAlignment="1">
      <alignment horizontal="center" wrapText="1"/>
    </xf>
    <xf numFmtId="0" fontId="8" fillId="0" borderId="21" xfId="0" applyFont="1" applyBorder="1" applyAlignment="1">
      <alignment horizontal="center"/>
    </xf>
    <xf numFmtId="169" fontId="0" fillId="0" borderId="0" xfId="42" applyNumberFormat="1" applyFont="1" applyFill="1" applyAlignment="1">
      <alignment/>
    </xf>
    <xf numFmtId="0" fontId="7" fillId="0" borderId="0" xfId="0" applyFont="1" applyAlignment="1" quotePrefix="1">
      <alignment/>
    </xf>
    <xf numFmtId="0" fontId="2" fillId="0" borderId="0" xfId="0" applyFont="1" applyAlignment="1">
      <alignment horizontal="right" wrapText="1"/>
    </xf>
    <xf numFmtId="0" fontId="7" fillId="0" borderId="0" xfId="0" applyNumberFormat="1" applyFont="1" applyAlignment="1">
      <alignment horizontal="center"/>
    </xf>
    <xf numFmtId="39" fontId="2" fillId="0" borderId="0" xfId="42" applyNumberFormat="1" applyFont="1" applyAlignment="1">
      <alignment horizontal="center"/>
    </xf>
    <xf numFmtId="187" fontId="7" fillId="0" borderId="0" xfId="0" applyNumberFormat="1" applyFont="1" applyAlignment="1">
      <alignment horizontal="center"/>
    </xf>
    <xf numFmtId="172" fontId="2" fillId="0" borderId="0" xfId="0" applyNumberFormat="1" applyFont="1" applyAlignment="1">
      <alignment horizontal="center"/>
    </xf>
    <xf numFmtId="0" fontId="2" fillId="0" borderId="0" xfId="0" applyFont="1" applyFill="1" applyAlignment="1">
      <alignment horizontal="center"/>
    </xf>
    <xf numFmtId="169" fontId="6" fillId="0" borderId="21" xfId="42" applyNumberFormat="1" applyFont="1" applyBorder="1" applyAlignment="1">
      <alignment/>
    </xf>
    <xf numFmtId="0" fontId="2" fillId="0" borderId="21" xfId="0" applyFont="1" applyBorder="1" applyAlignment="1">
      <alignment horizontal="center"/>
    </xf>
    <xf numFmtId="172" fontId="2" fillId="0" borderId="21" xfId="0" applyNumberFormat="1" applyFont="1" applyBorder="1" applyAlignment="1">
      <alignment horizontal="center"/>
    </xf>
    <xf numFmtId="39" fontId="2" fillId="0" borderId="21" xfId="42" applyNumberFormat="1" applyFont="1" applyBorder="1" applyAlignment="1">
      <alignment horizontal="center"/>
    </xf>
    <xf numFmtId="187" fontId="7" fillId="0" borderId="21" xfId="0" applyNumberFormat="1" applyFont="1" applyBorder="1" applyAlignment="1">
      <alignment horizontal="center"/>
    </xf>
    <xf numFmtId="167" fontId="7" fillId="0" borderId="21" xfId="57" applyNumberFormat="1" applyFont="1" applyBorder="1" applyAlignment="1">
      <alignment horizontal="center"/>
    </xf>
    <xf numFmtId="18" fontId="7" fillId="0" borderId="21" xfId="57" applyNumberFormat="1" applyFont="1" applyBorder="1" applyAlignment="1">
      <alignment horizontal="center"/>
    </xf>
    <xf numFmtId="169" fontId="6" fillId="0" borderId="22" xfId="42" applyNumberFormat="1" applyFont="1" applyBorder="1" applyAlignment="1">
      <alignment/>
    </xf>
    <xf numFmtId="0" fontId="2" fillId="0" borderId="22" xfId="0" applyFont="1" applyBorder="1" applyAlignment="1">
      <alignment horizontal="center"/>
    </xf>
    <xf numFmtId="172" fontId="2" fillId="0" borderId="22" xfId="0" applyNumberFormat="1" applyFont="1" applyBorder="1" applyAlignment="1">
      <alignment horizontal="center"/>
    </xf>
    <xf numFmtId="39" fontId="2" fillId="0" borderId="22" xfId="42" applyNumberFormat="1" applyFont="1" applyBorder="1" applyAlignment="1">
      <alignment horizontal="center"/>
    </xf>
    <xf numFmtId="187" fontId="7" fillId="0" borderId="22" xfId="0" applyNumberFormat="1" applyFont="1" applyBorder="1" applyAlignment="1">
      <alignment horizontal="center"/>
    </xf>
    <xf numFmtId="167" fontId="7" fillId="0" borderId="22" xfId="57" applyNumberFormat="1" applyFont="1" applyBorder="1" applyAlignment="1">
      <alignment horizontal="center"/>
    </xf>
    <xf numFmtId="18" fontId="7" fillId="0" borderId="22" xfId="57" applyNumberFormat="1" applyFont="1" applyBorder="1" applyAlignment="1">
      <alignment horizontal="center"/>
    </xf>
    <xf numFmtId="9" fontId="2" fillId="0" borderId="21" xfId="57" applyFont="1" applyBorder="1" applyAlignment="1">
      <alignment horizontal="left"/>
    </xf>
    <xf numFmtId="9" fontId="2" fillId="0" borderId="22" xfId="57" applyFont="1" applyBorder="1" applyAlignment="1">
      <alignment horizontal="left"/>
    </xf>
    <xf numFmtId="171" fontId="8" fillId="35" borderId="23" xfId="0" applyNumberFormat="1" applyFont="1" applyFill="1" applyBorder="1" applyAlignment="1">
      <alignment horizontal="center" wrapText="1"/>
    </xf>
    <xf numFmtId="171" fontId="8" fillId="36" borderId="23" xfId="0" applyNumberFormat="1" applyFont="1" applyFill="1" applyBorder="1" applyAlignment="1">
      <alignment horizontal="center" wrapText="1"/>
    </xf>
    <xf numFmtId="171" fontId="8" fillId="37" borderId="23" xfId="0" applyNumberFormat="1" applyFont="1" applyFill="1" applyBorder="1" applyAlignment="1">
      <alignment horizontal="center" wrapText="1"/>
    </xf>
    <xf numFmtId="171" fontId="8" fillId="35" borderId="24" xfId="0" applyNumberFormat="1" applyFont="1" applyFill="1" applyBorder="1" applyAlignment="1">
      <alignment horizontal="center" wrapText="1"/>
    </xf>
    <xf numFmtId="171" fontId="8" fillId="36" borderId="24" xfId="0" applyNumberFormat="1" applyFont="1" applyFill="1" applyBorder="1" applyAlignment="1">
      <alignment horizontal="center" wrapText="1"/>
    </xf>
    <xf numFmtId="171" fontId="8" fillId="37" borderId="24" xfId="0" applyNumberFormat="1" applyFont="1" applyFill="1" applyBorder="1" applyAlignment="1">
      <alignment horizontal="center" wrapText="1"/>
    </xf>
    <xf numFmtId="0" fontId="2" fillId="33" borderId="25" xfId="0" applyFont="1" applyFill="1" applyBorder="1" applyAlignment="1" applyProtection="1">
      <alignment horizontal="center"/>
      <protection locked="0"/>
    </xf>
    <xf numFmtId="169" fontId="0" fillId="33" borderId="25" xfId="42" applyNumberFormat="1" applyFont="1" applyFill="1" applyBorder="1" applyAlignment="1" applyProtection="1">
      <alignment/>
      <protection locked="0"/>
    </xf>
    <xf numFmtId="2" fontId="0" fillId="33" borderId="25" xfId="0" applyNumberFormat="1" applyFill="1" applyBorder="1" applyAlignment="1" applyProtection="1">
      <alignment/>
      <protection locked="0"/>
    </xf>
    <xf numFmtId="0" fontId="0" fillId="33" borderId="25" xfId="0" applyFill="1" applyBorder="1" applyAlignment="1" applyProtection="1">
      <alignment/>
      <protection locked="0"/>
    </xf>
    <xf numFmtId="0" fontId="9" fillId="38" borderId="25" xfId="0" applyFont="1" applyFill="1" applyBorder="1" applyAlignment="1" applyProtection="1">
      <alignment/>
      <protection locked="0"/>
    </xf>
    <xf numFmtId="172" fontId="9" fillId="38" borderId="25" xfId="0" applyNumberFormat="1" applyFont="1" applyFill="1" applyBorder="1" applyAlignment="1" applyProtection="1">
      <alignment/>
      <protection locked="0"/>
    </xf>
    <xf numFmtId="0" fontId="9" fillId="33" borderId="25" xfId="0" applyFont="1" applyFill="1" applyBorder="1" applyAlignment="1" applyProtection="1">
      <alignment/>
      <protection locked="0"/>
    </xf>
    <xf numFmtId="0" fontId="2" fillId="0" borderId="0" xfId="0" applyFont="1" applyAlignment="1" quotePrefix="1">
      <alignment horizontal="left"/>
    </xf>
    <xf numFmtId="0" fontId="15" fillId="33" borderId="26" xfId="0" applyFont="1" applyFill="1" applyBorder="1" applyAlignment="1" applyProtection="1">
      <alignment horizontal="left"/>
      <protection locked="0"/>
    </xf>
    <xf numFmtId="0" fontId="15" fillId="33" borderId="26" xfId="0" applyFont="1" applyFill="1" applyBorder="1" applyAlignment="1" applyProtection="1">
      <alignment horizontal="center"/>
      <protection locked="0"/>
    </xf>
    <xf numFmtId="0" fontId="15" fillId="33" borderId="27" xfId="0" applyFont="1" applyFill="1" applyBorder="1" applyAlignment="1" applyProtection="1">
      <alignment horizontal="left"/>
      <protection locked="0"/>
    </xf>
    <xf numFmtId="0" fontId="15" fillId="33" borderId="27" xfId="0" applyFont="1" applyFill="1" applyBorder="1" applyAlignment="1" applyProtection="1">
      <alignment horizontal="center"/>
      <protection locked="0"/>
    </xf>
    <xf numFmtId="167" fontId="2" fillId="33" borderId="25" xfId="0" applyNumberFormat="1" applyFont="1" applyFill="1" applyBorder="1" applyAlignment="1" applyProtection="1">
      <alignment/>
      <protection locked="0"/>
    </xf>
    <xf numFmtId="18" fontId="2" fillId="33" borderId="25" xfId="0" applyNumberFormat="1" applyFont="1" applyFill="1" applyBorder="1" applyAlignment="1" applyProtection="1">
      <alignment/>
      <protection locked="0"/>
    </xf>
    <xf numFmtId="0" fontId="2" fillId="33" borderId="25" xfId="0" applyFont="1" applyFill="1" applyBorder="1" applyAlignment="1" applyProtection="1">
      <alignment/>
      <protection locked="0"/>
    </xf>
    <xf numFmtId="0" fontId="5" fillId="0" borderId="0" xfId="0" applyFont="1" applyBorder="1" applyAlignment="1">
      <alignment/>
    </xf>
    <xf numFmtId="0" fontId="22" fillId="0" borderId="0" xfId="0" applyFont="1" applyAlignment="1">
      <alignment/>
    </xf>
    <xf numFmtId="0" fontId="19" fillId="0" borderId="0" xfId="0" applyFont="1" applyAlignment="1">
      <alignment/>
    </xf>
    <xf numFmtId="168" fontId="0" fillId="0" borderId="0" xfId="42" applyNumberFormat="1" applyFont="1" applyAlignment="1">
      <alignment/>
    </xf>
    <xf numFmtId="168" fontId="7" fillId="0" borderId="0" xfId="42" applyNumberFormat="1" applyFont="1" applyAlignment="1">
      <alignment horizontal="center"/>
    </xf>
    <xf numFmtId="0" fontId="9" fillId="0" borderId="0" xfId="0" applyFont="1" applyFill="1" applyBorder="1" applyAlignment="1">
      <alignment/>
    </xf>
    <xf numFmtId="172" fontId="9" fillId="0" borderId="0" xfId="0" applyNumberFormat="1" applyFont="1" applyFill="1" applyBorder="1" applyAlignment="1">
      <alignment/>
    </xf>
    <xf numFmtId="172" fontId="9" fillId="0" borderId="0" xfId="0" applyNumberFormat="1" applyFont="1" applyFill="1" applyBorder="1" applyAlignment="1" applyProtection="1">
      <alignment/>
      <protection locked="0"/>
    </xf>
    <xf numFmtId="168" fontId="9" fillId="0" borderId="0" xfId="42" applyNumberFormat="1" applyFont="1" applyAlignment="1">
      <alignment/>
    </xf>
    <xf numFmtId="0" fontId="23" fillId="0" borderId="0" xfId="0" applyFont="1" applyAlignment="1">
      <alignment/>
    </xf>
    <xf numFmtId="0" fontId="24" fillId="0" borderId="0" xfId="0" applyFont="1" applyAlignment="1">
      <alignment horizontal="left"/>
    </xf>
    <xf numFmtId="168" fontId="23" fillId="0" borderId="0" xfId="42" applyNumberFormat="1" applyFont="1" applyAlignment="1">
      <alignment/>
    </xf>
    <xf numFmtId="0" fontId="8" fillId="38" borderId="25" xfId="0" applyFont="1" applyFill="1" applyBorder="1" applyAlignment="1" applyProtection="1">
      <alignment/>
      <protection locked="0"/>
    </xf>
    <xf numFmtId="0" fontId="9" fillId="38" borderId="25" xfId="0" applyFont="1" applyFill="1" applyBorder="1" applyAlignment="1">
      <alignment/>
    </xf>
    <xf numFmtId="172" fontId="9" fillId="38" borderId="25" xfId="0" applyNumberFormat="1" applyFont="1" applyFill="1" applyBorder="1" applyAlignment="1">
      <alignment/>
    </xf>
    <xf numFmtId="0" fontId="25" fillId="0" borderId="0" xfId="0" applyFont="1" applyBorder="1" applyAlignment="1">
      <alignment horizontal="right"/>
    </xf>
    <xf numFmtId="0" fontId="25" fillId="0" borderId="10" xfId="0" applyFont="1" applyBorder="1" applyAlignment="1">
      <alignment horizontal="center"/>
    </xf>
    <xf numFmtId="168" fontId="0" fillId="0" borderId="0" xfId="42" applyNumberFormat="1" applyFont="1" applyFill="1" applyBorder="1" applyAlignment="1">
      <alignment/>
    </xf>
    <xf numFmtId="168" fontId="9" fillId="0" borderId="0" xfId="42" applyNumberFormat="1" applyFont="1" applyFill="1" applyBorder="1" applyAlignment="1">
      <alignment/>
    </xf>
    <xf numFmtId="0" fontId="26" fillId="0" borderId="0" xfId="0" applyFont="1" applyAlignment="1">
      <alignment/>
    </xf>
    <xf numFmtId="0" fontId="0" fillId="0" borderId="0" xfId="0" applyAlignment="1">
      <alignment wrapText="1"/>
    </xf>
    <xf numFmtId="0" fontId="27" fillId="0" borderId="0" xfId="0" applyFont="1" applyAlignment="1">
      <alignment/>
    </xf>
    <xf numFmtId="0" fontId="28" fillId="0" borderId="0" xfId="0" applyFont="1" applyAlignment="1">
      <alignment/>
    </xf>
    <xf numFmtId="0" fontId="28" fillId="0" borderId="0" xfId="0" applyFont="1" applyAlignment="1">
      <alignment wrapText="1"/>
    </xf>
    <xf numFmtId="0" fontId="9" fillId="0" borderId="0" xfId="0" applyFont="1" applyAlignment="1">
      <alignment/>
    </xf>
    <xf numFmtId="0" fontId="29" fillId="0" borderId="0" xfId="0" applyFont="1" applyFill="1" applyAlignment="1">
      <alignment/>
    </xf>
    <xf numFmtId="0" fontId="30" fillId="0" borderId="0" xfId="0" applyFont="1" applyAlignment="1">
      <alignment/>
    </xf>
    <xf numFmtId="0" fontId="30" fillId="0" borderId="0" xfId="0" applyFont="1" applyAlignment="1" quotePrefix="1">
      <alignment/>
    </xf>
    <xf numFmtId="0" fontId="9" fillId="0" borderId="0" xfId="0" applyFont="1" applyAlignment="1">
      <alignment horizontal="right"/>
    </xf>
    <xf numFmtId="0" fontId="0" fillId="0" borderId="0" xfId="0" applyFont="1" applyAlignment="1">
      <alignment horizontal="left"/>
    </xf>
    <xf numFmtId="0" fontId="0" fillId="0" borderId="0" xfId="0" applyFill="1" applyAlignment="1">
      <alignment/>
    </xf>
    <xf numFmtId="0" fontId="24" fillId="0" borderId="0" xfId="0" applyFont="1" applyAlignment="1">
      <alignment/>
    </xf>
    <xf numFmtId="0" fontId="20" fillId="0" borderId="0" xfId="0" applyFont="1" applyAlignment="1">
      <alignment/>
    </xf>
    <xf numFmtId="0" fontId="5" fillId="0" borderId="0" xfId="0" applyFont="1" applyAlignment="1">
      <alignment horizontal="right"/>
    </xf>
    <xf numFmtId="0" fontId="0" fillId="0" borderId="0" xfId="0" applyFont="1" applyAlignment="1">
      <alignment horizontal="right"/>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10" xfId="0" applyFont="1" applyBorder="1" applyAlignment="1">
      <alignment horizontal="left" vertical="top" wrapText="1"/>
    </xf>
    <xf numFmtId="0" fontId="0" fillId="0" borderId="20" xfId="0" applyFont="1" applyBorder="1" applyAlignment="1">
      <alignment horizontal="left" vertical="top" wrapText="1"/>
    </xf>
    <xf numFmtId="0" fontId="7" fillId="0" borderId="0" xfId="0" applyFont="1" applyAlignment="1" quotePrefix="1">
      <alignment horizontal="left" wrapText="1"/>
    </xf>
    <xf numFmtId="171" fontId="0" fillId="35" borderId="14" xfId="0" applyNumberFormat="1" applyFill="1" applyBorder="1" applyAlignment="1">
      <alignment horizontal="center"/>
    </xf>
    <xf numFmtId="171" fontId="0" fillId="35" borderId="16" xfId="0" applyNumberFormat="1" applyFill="1" applyBorder="1" applyAlignment="1">
      <alignment horizontal="center"/>
    </xf>
    <xf numFmtId="0" fontId="0" fillId="36" borderId="14" xfId="0" applyFill="1" applyBorder="1" applyAlignment="1">
      <alignment horizontal="center"/>
    </xf>
    <xf numFmtId="0" fontId="0" fillId="36" borderId="16" xfId="0" applyFill="1" applyBorder="1" applyAlignment="1">
      <alignment horizontal="center"/>
    </xf>
    <xf numFmtId="0" fontId="0" fillId="37" borderId="14" xfId="0" applyFont="1" applyFill="1" applyBorder="1" applyAlignment="1">
      <alignment horizontal="center"/>
    </xf>
    <xf numFmtId="0" fontId="0" fillId="37" borderId="15" xfId="0" applyFont="1" applyFill="1" applyBorder="1" applyAlignment="1">
      <alignment horizontal="center"/>
    </xf>
    <xf numFmtId="0" fontId="0" fillId="37" borderId="16" xfId="0" applyFont="1" applyFill="1" applyBorder="1" applyAlignment="1">
      <alignment horizontal="center"/>
    </xf>
    <xf numFmtId="167" fontId="7" fillId="0" borderId="0" xfId="0" applyNumberFormat="1" applyFont="1" applyAlignment="1">
      <alignment horizontal="center"/>
    </xf>
    <xf numFmtId="167" fontId="7" fillId="0" borderId="10" xfId="0" applyNumberFormat="1" applyFont="1" applyBorder="1" applyAlignment="1">
      <alignment horizontal="center"/>
    </xf>
    <xf numFmtId="0" fontId="3" fillId="0" borderId="0" xfId="0" applyFont="1" applyAlignment="1">
      <alignment horizontal="center"/>
    </xf>
    <xf numFmtId="0" fontId="2" fillId="0" borderId="0" xfId="0" applyFont="1" applyAlignment="1">
      <alignment horizontal="right" wrapText="1"/>
    </xf>
    <xf numFmtId="0" fontId="2" fillId="0" borderId="18" xfId="0" applyFont="1" applyBorder="1" applyAlignment="1">
      <alignment horizontal="right" wrapText="1"/>
    </xf>
    <xf numFmtId="0" fontId="0" fillId="0" borderId="0" xfId="0" applyAlignment="1">
      <alignment horizontal="left" wrapText="1"/>
    </xf>
    <xf numFmtId="0" fontId="9" fillId="0" borderId="0" xfId="0"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5">
    <dxf>
      <font>
        <b/>
        <i val="0"/>
      </font>
      <fill>
        <patternFill>
          <bgColor indexed="10"/>
        </patternFill>
      </fill>
    </dxf>
    <dxf>
      <font>
        <b/>
        <i val="0"/>
      </font>
      <fill>
        <patternFill>
          <bgColor indexed="13"/>
        </patternFill>
      </fill>
    </dxf>
    <dxf>
      <font>
        <b/>
        <i val="0"/>
        <color indexed="10"/>
      </font>
    </dxf>
    <dxf>
      <font>
        <b/>
        <i val="0"/>
      </font>
      <fill>
        <patternFill>
          <bgColor indexed="10"/>
        </patternFill>
      </fill>
    </dxf>
    <dxf>
      <font>
        <b/>
        <i val="0"/>
      </font>
      <fill>
        <patternFill>
          <bgColor indexed="13"/>
        </patternFill>
      </fill>
    </dxf>
    <dxf>
      <font>
        <b/>
        <i val="0"/>
        <color indexed="10"/>
      </font>
    </dxf>
    <dxf>
      <font>
        <b/>
        <i val="0"/>
      </font>
      <fill>
        <patternFill>
          <bgColor indexed="10"/>
        </patternFill>
      </fill>
    </dxf>
    <dxf>
      <font>
        <b/>
        <i val="0"/>
      </font>
      <fill>
        <patternFill>
          <bgColor indexed="13"/>
        </patternFill>
      </fill>
    </dxf>
    <dxf>
      <font>
        <b/>
        <i val="0"/>
        <color indexed="10"/>
      </font>
    </dxf>
    <dxf>
      <font>
        <b/>
        <i val="0"/>
      </font>
      <fill>
        <patternFill>
          <bgColor indexed="10"/>
        </patternFill>
      </fill>
    </dxf>
    <dxf>
      <font>
        <b/>
        <i val="0"/>
      </font>
      <fill>
        <patternFill>
          <bgColor indexed="13"/>
        </patternFill>
      </fill>
    </dxf>
    <dxf>
      <font>
        <b/>
        <i val="0"/>
        <color indexed="10"/>
      </font>
    </dxf>
    <dxf>
      <font>
        <b/>
        <i val="0"/>
      </font>
      <fill>
        <patternFill>
          <bgColor indexed="10"/>
        </patternFill>
      </fill>
    </dxf>
    <dxf>
      <font>
        <b/>
        <i val="0"/>
      </font>
      <fill>
        <patternFill>
          <bgColor indexed="13"/>
        </patternFill>
      </fill>
    </dxf>
    <dxf>
      <font>
        <b/>
        <i val="0"/>
        <color indexed="10"/>
      </font>
    </dxf>
    <dxf>
      <fill>
        <patternFill>
          <bgColor indexed="10"/>
        </patternFill>
      </fill>
    </dxf>
    <dxf>
      <fill>
        <patternFill>
          <bgColor indexed="47"/>
        </patternFill>
      </fill>
    </dxf>
    <dxf>
      <font>
        <b/>
        <i val="0"/>
      </font>
      <fill>
        <patternFill>
          <bgColor indexed="10"/>
        </patternFill>
      </fill>
    </dxf>
    <dxf>
      <font>
        <b/>
        <i val="0"/>
      </font>
      <fill>
        <patternFill>
          <bgColor indexed="13"/>
        </patternFill>
      </fill>
    </dxf>
    <dxf>
      <font>
        <b/>
        <i val="0"/>
        <color indexed="10"/>
      </font>
    </dxf>
    <dxf>
      <font>
        <b/>
        <i val="0"/>
      </font>
      <fill>
        <patternFill>
          <bgColor indexed="10"/>
        </patternFill>
      </fill>
    </dxf>
    <dxf>
      <font>
        <b/>
        <i val="0"/>
      </font>
      <fill>
        <patternFill>
          <bgColor indexed="13"/>
        </patternFill>
      </fill>
    </dxf>
    <dxf>
      <font>
        <b/>
        <i val="0"/>
        <color indexed="10"/>
      </font>
    </dxf>
    <dxf>
      <font>
        <b/>
        <i val="0"/>
      </font>
      <fill>
        <patternFill>
          <bgColor indexed="10"/>
        </patternFill>
      </fill>
    </dxf>
    <dxf>
      <font>
        <b/>
        <i val="0"/>
      </font>
      <fill>
        <patternFill>
          <bgColor indexed="13"/>
        </patternFill>
      </fill>
    </dxf>
    <dxf>
      <font>
        <b/>
        <i val="0"/>
        <color indexed="10"/>
      </font>
    </dxf>
    <dxf>
      <font>
        <b/>
        <i val="0"/>
        <color auto="1"/>
      </font>
      <fill>
        <patternFill patternType="solid">
          <bgColor indexed="10"/>
        </patternFill>
      </fill>
      <border>
        <left style="thin">
          <color indexed="10"/>
        </left>
        <right style="thin">
          <color indexed="10"/>
        </right>
        <top style="thin">
          <color indexed="10"/>
        </top>
        <bottom style="thin">
          <color indexed="10"/>
        </bottom>
      </border>
    </dxf>
    <dxf>
      <font>
        <b/>
        <i val="0"/>
        <color indexed="10"/>
      </font>
      <fill>
        <patternFill patternType="none">
          <bgColor indexed="65"/>
        </patternFill>
      </fill>
      <border>
        <left style="thin">
          <color indexed="10"/>
        </left>
        <right style="thin">
          <color indexed="10"/>
        </right>
        <top style="thin">
          <color indexed="10"/>
        </top>
        <bottom style="thin">
          <color indexed="10"/>
        </bottom>
      </border>
    </dxf>
    <dxf>
      <font>
        <color indexed="9"/>
      </font>
      <fill>
        <patternFill>
          <bgColor indexed="23"/>
        </patternFill>
      </fill>
    </dxf>
    <dxf>
      <font>
        <color indexed="9"/>
      </font>
      <fill>
        <patternFill>
          <bgColor indexed="8"/>
        </patternFill>
      </fill>
    </dxf>
    <dxf>
      <fill>
        <patternFill>
          <bgColor indexed="11"/>
        </patternFill>
      </fill>
    </dxf>
    <dxf>
      <fill>
        <patternFill>
          <bgColor indexed="13"/>
        </patternFill>
      </fill>
    </dxf>
    <dxf>
      <fill>
        <patternFill>
          <bgColor indexed="10"/>
        </patternFill>
      </fill>
    </dxf>
    <dxf>
      <font>
        <b/>
        <i val="0"/>
        <color rgb="FFFF0000"/>
      </font>
      <fill>
        <patternFill patternType="none">
          <bgColor indexed="65"/>
        </patternFill>
      </fill>
      <border>
        <left style="thin">
          <color rgb="FFFF0000"/>
        </left>
        <right style="thin">
          <color rgb="FFFF0000"/>
        </right>
        <top style="thin"/>
        <bottom style="thin">
          <color rgb="FFFF0000"/>
        </bottom>
      </border>
    </dxf>
    <dxf>
      <font>
        <b/>
        <i val="0"/>
        <color auto="1"/>
      </font>
      <fill>
        <patternFill patternType="solid">
          <bgColor rgb="FFFF0000"/>
        </patternFill>
      </fill>
      <border>
        <left style="thin">
          <color rgb="FFFF0000"/>
        </left>
        <right style="thin">
          <color rgb="FFFF0000"/>
        </right>
        <top style="thin"/>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 Id="rId3" Type="http://schemas.openxmlformats.org/officeDocument/2006/relationships/image" Target="../media/image9.emf" /><Relationship Id="rId4" Type="http://schemas.openxmlformats.org/officeDocument/2006/relationships/image" Target="../media/image3.emf" /><Relationship Id="rId5"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s>
</file>

<file path=xl/drawings/_rels/drawing4.xml.rels><?xml version="1.0" encoding="utf-8" standalone="yes"?><Relationships xmlns="http://schemas.openxmlformats.org/package/2006/relationships"><Relationship Id="rId1" Type="http://schemas.openxmlformats.org/officeDocument/2006/relationships/image" Target="../media/image6.emf" /></Relationships>
</file>

<file path=xl/drawings/_rels/drawing5.xml.rels><?xml version="1.0" encoding="utf-8" standalone="yes"?><Relationships xmlns="http://schemas.openxmlformats.org/package/2006/relationships"><Relationship Id="rId1" Type="http://schemas.openxmlformats.org/officeDocument/2006/relationships/image" Target="../media/image10.emf"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4</xdr:row>
      <xdr:rowOff>133350</xdr:rowOff>
    </xdr:from>
    <xdr:to>
      <xdr:col>13</xdr:col>
      <xdr:colOff>0</xdr:colOff>
      <xdr:row>6</xdr:row>
      <xdr:rowOff>0</xdr:rowOff>
    </xdr:to>
    <xdr:pic>
      <xdr:nvPicPr>
        <xdr:cNvPr id="1" name="CommandButton1"/>
        <xdr:cNvPicPr preferRelativeResize="1">
          <a:picLocks noChangeAspect="1"/>
        </xdr:cNvPicPr>
      </xdr:nvPicPr>
      <xdr:blipFill>
        <a:blip r:embed="rId1"/>
        <a:stretch>
          <a:fillRect/>
        </a:stretch>
      </xdr:blipFill>
      <xdr:spPr>
        <a:xfrm>
          <a:off x="7010400" y="838200"/>
          <a:ext cx="1628775" cy="276225"/>
        </a:xfrm>
        <a:prstGeom prst="rect">
          <a:avLst/>
        </a:prstGeom>
        <a:noFill/>
        <a:ln w="9525" cmpd="sng">
          <a:noFill/>
        </a:ln>
      </xdr:spPr>
    </xdr:pic>
    <xdr:clientData/>
  </xdr:twoCellAnchor>
  <xdr:twoCellAnchor editAs="oneCell">
    <xdr:from>
      <xdr:col>11</xdr:col>
      <xdr:colOff>9525</xdr:colOff>
      <xdr:row>5</xdr:row>
      <xdr:rowOff>257175</xdr:rowOff>
    </xdr:from>
    <xdr:to>
      <xdr:col>13</xdr:col>
      <xdr:colOff>0</xdr:colOff>
      <xdr:row>7</xdr:row>
      <xdr:rowOff>0</xdr:rowOff>
    </xdr:to>
    <xdr:pic>
      <xdr:nvPicPr>
        <xdr:cNvPr id="2" name="CommandButton2"/>
        <xdr:cNvPicPr preferRelativeResize="1">
          <a:picLocks noChangeAspect="1"/>
        </xdr:cNvPicPr>
      </xdr:nvPicPr>
      <xdr:blipFill>
        <a:blip r:embed="rId2"/>
        <a:stretch>
          <a:fillRect/>
        </a:stretch>
      </xdr:blipFill>
      <xdr:spPr>
        <a:xfrm>
          <a:off x="7010400" y="1104900"/>
          <a:ext cx="1628775" cy="276225"/>
        </a:xfrm>
        <a:prstGeom prst="rect">
          <a:avLst/>
        </a:prstGeom>
        <a:noFill/>
        <a:ln w="9525" cmpd="sng">
          <a:noFill/>
        </a:ln>
      </xdr:spPr>
    </xdr:pic>
    <xdr:clientData/>
  </xdr:twoCellAnchor>
  <xdr:twoCellAnchor editAs="oneCell">
    <xdr:from>
      <xdr:col>11</xdr:col>
      <xdr:colOff>9525</xdr:colOff>
      <xdr:row>6</xdr:row>
      <xdr:rowOff>257175</xdr:rowOff>
    </xdr:from>
    <xdr:to>
      <xdr:col>13</xdr:col>
      <xdr:colOff>0</xdr:colOff>
      <xdr:row>8</xdr:row>
      <xdr:rowOff>0</xdr:rowOff>
    </xdr:to>
    <xdr:pic>
      <xdr:nvPicPr>
        <xdr:cNvPr id="3" name="CommandButton3"/>
        <xdr:cNvPicPr preferRelativeResize="1">
          <a:picLocks noChangeAspect="1"/>
        </xdr:cNvPicPr>
      </xdr:nvPicPr>
      <xdr:blipFill>
        <a:blip r:embed="rId3"/>
        <a:stretch>
          <a:fillRect/>
        </a:stretch>
      </xdr:blipFill>
      <xdr:spPr>
        <a:xfrm>
          <a:off x="7010400" y="1371600"/>
          <a:ext cx="1628775" cy="276225"/>
        </a:xfrm>
        <a:prstGeom prst="rect">
          <a:avLst/>
        </a:prstGeom>
        <a:noFill/>
        <a:ln w="9525" cmpd="sng">
          <a:noFill/>
        </a:ln>
      </xdr:spPr>
    </xdr:pic>
    <xdr:clientData/>
  </xdr:twoCellAnchor>
  <xdr:twoCellAnchor editAs="oneCell">
    <xdr:from>
      <xdr:col>11</xdr:col>
      <xdr:colOff>9525</xdr:colOff>
      <xdr:row>7</xdr:row>
      <xdr:rowOff>257175</xdr:rowOff>
    </xdr:from>
    <xdr:to>
      <xdr:col>13</xdr:col>
      <xdr:colOff>0</xdr:colOff>
      <xdr:row>9</xdr:row>
      <xdr:rowOff>0</xdr:rowOff>
    </xdr:to>
    <xdr:pic>
      <xdr:nvPicPr>
        <xdr:cNvPr id="4" name="CommandButton4"/>
        <xdr:cNvPicPr preferRelativeResize="1">
          <a:picLocks noChangeAspect="1"/>
        </xdr:cNvPicPr>
      </xdr:nvPicPr>
      <xdr:blipFill>
        <a:blip r:embed="rId4"/>
        <a:stretch>
          <a:fillRect/>
        </a:stretch>
      </xdr:blipFill>
      <xdr:spPr>
        <a:xfrm>
          <a:off x="7010400" y="1638300"/>
          <a:ext cx="1628775" cy="276225"/>
        </a:xfrm>
        <a:prstGeom prst="rect">
          <a:avLst/>
        </a:prstGeom>
        <a:noFill/>
        <a:ln w="9525" cmpd="sng">
          <a:noFill/>
        </a:ln>
      </xdr:spPr>
    </xdr:pic>
    <xdr:clientData/>
  </xdr:twoCellAnchor>
  <xdr:twoCellAnchor editAs="oneCell">
    <xdr:from>
      <xdr:col>11</xdr:col>
      <xdr:colOff>9525</xdr:colOff>
      <xdr:row>8</xdr:row>
      <xdr:rowOff>257175</xdr:rowOff>
    </xdr:from>
    <xdr:to>
      <xdr:col>13</xdr:col>
      <xdr:colOff>0</xdr:colOff>
      <xdr:row>10</xdr:row>
      <xdr:rowOff>0</xdr:rowOff>
    </xdr:to>
    <xdr:pic>
      <xdr:nvPicPr>
        <xdr:cNvPr id="5" name="CommandButton5"/>
        <xdr:cNvPicPr preferRelativeResize="1">
          <a:picLocks noChangeAspect="1"/>
        </xdr:cNvPicPr>
      </xdr:nvPicPr>
      <xdr:blipFill>
        <a:blip r:embed="rId5"/>
        <a:stretch>
          <a:fillRect/>
        </a:stretch>
      </xdr:blipFill>
      <xdr:spPr>
        <a:xfrm>
          <a:off x="7010400" y="1905000"/>
          <a:ext cx="1628775" cy="276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228600</xdr:rowOff>
    </xdr:from>
    <xdr:to>
      <xdr:col>1</xdr:col>
      <xdr:colOff>381000</xdr:colOff>
      <xdr:row>2</xdr:row>
      <xdr:rowOff>38100</xdr:rowOff>
    </xdr:to>
    <xdr:pic>
      <xdr:nvPicPr>
        <xdr:cNvPr id="1" name="CommandButton1"/>
        <xdr:cNvPicPr preferRelativeResize="1">
          <a:picLocks noChangeAspect="1"/>
        </xdr:cNvPicPr>
      </xdr:nvPicPr>
      <xdr:blipFill>
        <a:blip r:embed="rId1"/>
        <a:stretch>
          <a:fillRect/>
        </a:stretch>
      </xdr:blipFill>
      <xdr:spPr>
        <a:xfrm>
          <a:off x="142875" y="228600"/>
          <a:ext cx="1409700"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228600</xdr:rowOff>
    </xdr:from>
    <xdr:to>
      <xdr:col>1</xdr:col>
      <xdr:colOff>381000</xdr:colOff>
      <xdr:row>2</xdr:row>
      <xdr:rowOff>38100</xdr:rowOff>
    </xdr:to>
    <xdr:pic>
      <xdr:nvPicPr>
        <xdr:cNvPr id="1" name="CommandButton1"/>
        <xdr:cNvPicPr preferRelativeResize="1">
          <a:picLocks noChangeAspect="1"/>
        </xdr:cNvPicPr>
      </xdr:nvPicPr>
      <xdr:blipFill>
        <a:blip r:embed="rId1"/>
        <a:stretch>
          <a:fillRect/>
        </a:stretch>
      </xdr:blipFill>
      <xdr:spPr>
        <a:xfrm>
          <a:off x="142875" y="228600"/>
          <a:ext cx="1409700" cy="285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228600</xdr:rowOff>
    </xdr:from>
    <xdr:to>
      <xdr:col>1</xdr:col>
      <xdr:colOff>381000</xdr:colOff>
      <xdr:row>2</xdr:row>
      <xdr:rowOff>38100</xdr:rowOff>
    </xdr:to>
    <xdr:pic>
      <xdr:nvPicPr>
        <xdr:cNvPr id="1" name="CommandButton1"/>
        <xdr:cNvPicPr preferRelativeResize="1">
          <a:picLocks noChangeAspect="1"/>
        </xdr:cNvPicPr>
      </xdr:nvPicPr>
      <xdr:blipFill>
        <a:blip r:embed="rId1"/>
        <a:stretch>
          <a:fillRect/>
        </a:stretch>
      </xdr:blipFill>
      <xdr:spPr>
        <a:xfrm>
          <a:off x="142875" y="228600"/>
          <a:ext cx="1409700" cy="285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228600</xdr:rowOff>
    </xdr:from>
    <xdr:to>
      <xdr:col>1</xdr:col>
      <xdr:colOff>381000</xdr:colOff>
      <xdr:row>2</xdr:row>
      <xdr:rowOff>38100</xdr:rowOff>
    </xdr:to>
    <xdr:pic>
      <xdr:nvPicPr>
        <xdr:cNvPr id="1" name="CommandButton1"/>
        <xdr:cNvPicPr preferRelativeResize="1">
          <a:picLocks noChangeAspect="1"/>
        </xdr:cNvPicPr>
      </xdr:nvPicPr>
      <xdr:blipFill>
        <a:blip r:embed="rId1"/>
        <a:stretch>
          <a:fillRect/>
        </a:stretch>
      </xdr:blipFill>
      <xdr:spPr>
        <a:xfrm>
          <a:off x="142875" y="228600"/>
          <a:ext cx="1409700" cy="285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228600</xdr:rowOff>
    </xdr:from>
    <xdr:to>
      <xdr:col>1</xdr:col>
      <xdr:colOff>381000</xdr:colOff>
      <xdr:row>2</xdr:row>
      <xdr:rowOff>38100</xdr:rowOff>
    </xdr:to>
    <xdr:pic>
      <xdr:nvPicPr>
        <xdr:cNvPr id="1" name="CommandButton1"/>
        <xdr:cNvPicPr preferRelativeResize="1">
          <a:picLocks noChangeAspect="1"/>
        </xdr:cNvPicPr>
      </xdr:nvPicPr>
      <xdr:blipFill>
        <a:blip r:embed="rId1"/>
        <a:stretch>
          <a:fillRect/>
        </a:stretch>
      </xdr:blipFill>
      <xdr:spPr>
        <a:xfrm>
          <a:off x="142875" y="228600"/>
          <a:ext cx="140970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E768"/>
  <sheetViews>
    <sheetView zoomScalePageLayoutView="0" workbookViewId="0" topLeftCell="A1">
      <selection activeCell="H25" sqref="H25"/>
    </sheetView>
  </sheetViews>
  <sheetFormatPr defaultColWidth="9.140625" defaultRowHeight="12.75"/>
  <cols>
    <col min="1" max="1" width="2.7109375" style="0" customWidth="1"/>
    <col min="2" max="2" width="17.421875" style="0" customWidth="1"/>
    <col min="3" max="3" width="14.28125" style="0" customWidth="1"/>
    <col min="4" max="4" width="13.57421875" style="0" customWidth="1"/>
    <col min="5" max="5" width="7.140625" style="0" customWidth="1"/>
    <col min="6" max="6" width="10.421875" style="49" customWidth="1"/>
    <col min="7" max="7" width="12.421875" style="0" bestFit="1" customWidth="1"/>
    <col min="8" max="8" width="14.8515625" style="131" customWidth="1"/>
    <col min="9" max="9" width="12.8515625" style="0" customWidth="1"/>
    <col min="10" max="10" width="14.8515625" style="131" customWidth="1"/>
    <col min="11" max="11" width="7.7109375" style="131" customWidth="1"/>
    <col min="12" max="12" width="15.7109375" style="0" customWidth="1"/>
    <col min="13" max="13" width="8.00390625" style="0" customWidth="1"/>
    <col min="14" max="14" width="13.7109375" style="0" customWidth="1"/>
    <col min="15" max="15" width="13.421875" style="0" customWidth="1"/>
    <col min="16" max="16" width="11.140625" style="0" customWidth="1"/>
    <col min="17" max="17" width="11.7109375" style="0" customWidth="1"/>
    <col min="18" max="18" width="8.00390625" style="0" customWidth="1"/>
    <col min="19" max="19" width="12.7109375" style="0" customWidth="1"/>
    <col min="20" max="21" width="8.00390625" style="0" customWidth="1"/>
  </cols>
  <sheetData>
    <row r="1" spans="1:21" ht="18.75">
      <c r="A1" s="61" t="s">
        <v>151</v>
      </c>
      <c r="F1" s="128"/>
      <c r="G1" s="81"/>
      <c r="H1" s="129"/>
      <c r="I1" s="51"/>
      <c r="J1" s="129"/>
      <c r="K1" s="129"/>
      <c r="L1" s="51"/>
      <c r="M1" s="1"/>
      <c r="N1" s="2"/>
      <c r="O1" s="2"/>
      <c r="P1" s="2"/>
      <c r="Q1" s="2"/>
      <c r="R1" s="2"/>
      <c r="S1" s="2"/>
      <c r="T1" s="2"/>
      <c r="U1" s="2"/>
    </row>
    <row r="2" spans="1:21" ht="18.75">
      <c r="A2" s="61"/>
      <c r="B2" s="206" t="s">
        <v>202</v>
      </c>
      <c r="F2" s="128"/>
      <c r="G2" s="81"/>
      <c r="H2" s="129"/>
      <c r="I2" s="51"/>
      <c r="J2" s="129"/>
      <c r="K2" s="129"/>
      <c r="L2" s="51"/>
      <c r="M2" s="1"/>
      <c r="N2" s="2"/>
      <c r="O2" s="2"/>
      <c r="P2" s="2"/>
      <c r="Q2" s="2"/>
      <c r="R2" s="2"/>
      <c r="S2" s="2"/>
      <c r="T2" s="2"/>
      <c r="U2" s="2"/>
    </row>
    <row r="3" spans="6:21" s="117" customFormat="1" ht="12.75">
      <c r="F3" s="118"/>
      <c r="G3" s="120"/>
      <c r="H3" s="140" t="s">
        <v>159</v>
      </c>
      <c r="I3" s="113"/>
      <c r="J3" s="130"/>
      <c r="K3" s="130"/>
      <c r="L3" s="113"/>
      <c r="M3" s="2"/>
      <c r="N3" s="2"/>
      <c r="O3" s="2"/>
      <c r="P3" s="2"/>
      <c r="Q3" s="2"/>
      <c r="R3" s="2"/>
      <c r="S3" s="2"/>
      <c r="T3" s="2"/>
      <c r="U3" s="2"/>
    </row>
    <row r="4" spans="1:24" s="117" customFormat="1" ht="15.75">
      <c r="A4" s="74" t="s">
        <v>95</v>
      </c>
      <c r="B4" s="75" t="s">
        <v>97</v>
      </c>
      <c r="C4" s="2"/>
      <c r="D4" s="2"/>
      <c r="E4" s="2"/>
      <c r="F4" s="2"/>
      <c r="G4" s="120"/>
      <c r="H4" s="139" t="s">
        <v>222</v>
      </c>
      <c r="I4" s="113"/>
      <c r="J4" s="130"/>
      <c r="K4" s="130"/>
      <c r="L4" s="113"/>
      <c r="M4" s="2"/>
      <c r="S4" s="2"/>
      <c r="W4" s="2" t="s">
        <v>168</v>
      </c>
      <c r="X4" s="2"/>
    </row>
    <row r="5" spans="1:24" s="117" customFormat="1" ht="12.75">
      <c r="A5" s="2"/>
      <c r="B5" s="2"/>
      <c r="C5" s="4" t="s">
        <v>89</v>
      </c>
      <c r="D5" s="67" t="s">
        <v>91</v>
      </c>
      <c r="E5" s="248" t="s">
        <v>116</v>
      </c>
      <c r="F5" s="248"/>
      <c r="G5" s="248"/>
      <c r="H5" s="139" t="s">
        <v>223</v>
      </c>
      <c r="I5" s="113"/>
      <c r="J5" s="130"/>
      <c r="K5" s="130"/>
      <c r="L5" s="113"/>
      <c r="M5" s="2"/>
      <c r="S5" s="2"/>
      <c r="W5" s="2"/>
      <c r="X5" s="2" t="s">
        <v>170</v>
      </c>
    </row>
    <row r="6" spans="1:24" s="117" customFormat="1" ht="12.75">
      <c r="A6" s="2"/>
      <c r="B6" s="2"/>
      <c r="C6" s="67" t="s">
        <v>90</v>
      </c>
      <c r="D6" s="67" t="s">
        <v>92</v>
      </c>
      <c r="E6" s="248"/>
      <c r="F6" s="248"/>
      <c r="G6" s="248"/>
      <c r="H6" s="139"/>
      <c r="I6" s="113"/>
      <c r="J6" s="130"/>
      <c r="K6" s="130"/>
      <c r="L6" s="113"/>
      <c r="M6" s="2"/>
      <c r="S6" s="2"/>
      <c r="W6" s="2"/>
      <c r="X6" s="2" t="s">
        <v>171</v>
      </c>
    </row>
    <row r="7" spans="1:24" s="117" customFormat="1" ht="12.75">
      <c r="A7" s="2"/>
      <c r="B7" s="65" t="s">
        <v>88</v>
      </c>
      <c r="C7" s="67" t="s">
        <v>100</v>
      </c>
      <c r="D7" s="67" t="s">
        <v>93</v>
      </c>
      <c r="E7" s="248"/>
      <c r="F7" s="248"/>
      <c r="G7" s="248"/>
      <c r="H7" s="139"/>
      <c r="I7" s="113"/>
      <c r="J7" s="130"/>
      <c r="K7" s="130"/>
      <c r="L7" s="113"/>
      <c r="M7" s="2"/>
      <c r="S7" s="2"/>
      <c r="W7" s="2"/>
      <c r="X7" s="2" t="s">
        <v>169</v>
      </c>
    </row>
    <row r="8" spans="1:24" s="117" customFormat="1" ht="12.75">
      <c r="A8" s="2"/>
      <c r="B8" s="223" t="str">
        <f>Configure!C20</f>
        <v>Lead</v>
      </c>
      <c r="C8" s="189">
        <v>0</v>
      </c>
      <c r="D8" s="68">
        <f>C8/Configure!D20</f>
        <v>0</v>
      </c>
      <c r="E8" s="2"/>
      <c r="F8" s="2"/>
      <c r="G8" s="120"/>
      <c r="H8" s="139"/>
      <c r="I8" s="113"/>
      <c r="J8" s="130"/>
      <c r="K8" s="130"/>
      <c r="L8" s="113"/>
      <c r="M8" s="2"/>
      <c r="S8" s="2"/>
      <c r="W8" s="2"/>
      <c r="X8" s="2"/>
    </row>
    <row r="9" spans="1:24" s="117" customFormat="1" ht="12.75">
      <c r="A9" s="2"/>
      <c r="B9" s="223" t="str">
        <f>Configure!C21</f>
        <v>Steel</v>
      </c>
      <c r="C9" s="189">
        <v>0</v>
      </c>
      <c r="D9" s="68">
        <f>C9/Configure!D21</f>
        <v>0</v>
      </c>
      <c r="E9" s="2"/>
      <c r="F9" s="2"/>
      <c r="G9" s="120"/>
      <c r="H9" s="140"/>
      <c r="I9" s="113"/>
      <c r="J9" s="130"/>
      <c r="K9" s="130"/>
      <c r="L9" s="113"/>
      <c r="M9" s="2"/>
      <c r="S9" s="2"/>
      <c r="W9" s="2"/>
      <c r="X9" s="2"/>
    </row>
    <row r="10" spans="1:24" s="117" customFormat="1" ht="12.75">
      <c r="A10" s="2"/>
      <c r="B10" s="223" t="str">
        <f>Configure!C22</f>
        <v>Concrete</v>
      </c>
      <c r="C10" s="189">
        <v>0</v>
      </c>
      <c r="D10" s="68">
        <f>C10/Configure!D22</f>
        <v>0</v>
      </c>
      <c r="E10" s="2"/>
      <c r="F10" s="2"/>
      <c r="G10" s="120"/>
      <c r="H10" s="139"/>
      <c r="I10" s="139"/>
      <c r="J10" s="139"/>
      <c r="K10" s="139"/>
      <c r="L10" s="113"/>
      <c r="M10" s="2"/>
      <c r="S10" s="2"/>
      <c r="W10" s="2"/>
      <c r="X10" s="2"/>
    </row>
    <row r="11" spans="1:24" s="117" customFormat="1" ht="12.75">
      <c r="A11" s="2"/>
      <c r="B11" s="223" t="str">
        <f>Configure!C23</f>
        <v>Packed Earth</v>
      </c>
      <c r="C11" s="189">
        <v>0</v>
      </c>
      <c r="D11" s="68">
        <f>C11/Configure!D23</f>
        <v>0</v>
      </c>
      <c r="E11" s="2"/>
      <c r="F11" s="2"/>
      <c r="G11" s="120"/>
      <c r="H11" s="139"/>
      <c r="I11" s="233"/>
      <c r="J11" s="233"/>
      <c r="K11" s="233"/>
      <c r="L11" s="113"/>
      <c r="M11" s="2"/>
      <c r="S11" s="2"/>
      <c r="W11" s="2" t="s">
        <v>115</v>
      </c>
      <c r="X11" s="2"/>
    </row>
    <row r="12" spans="1:24" s="117" customFormat="1" ht="12.75">
      <c r="A12" s="2"/>
      <c r="B12" s="223" t="str">
        <f>Configure!C24</f>
        <v>Wood</v>
      </c>
      <c r="C12" s="189">
        <v>0</v>
      </c>
      <c r="D12" s="68">
        <f>C12/Configure!D24</f>
        <v>0</v>
      </c>
      <c r="E12" s="2"/>
      <c r="F12" s="2"/>
      <c r="G12" s="120"/>
      <c r="H12" s="139"/>
      <c r="I12" s="113"/>
      <c r="J12" s="130"/>
      <c r="K12" s="130"/>
      <c r="L12" s="113"/>
      <c r="M12" s="2"/>
      <c r="S12" s="2"/>
      <c r="W12" s="72" t="s">
        <v>60</v>
      </c>
      <c r="X12" s="2" t="s">
        <v>70</v>
      </c>
    </row>
    <row r="13" spans="1:24" s="117" customFormat="1" ht="12.75">
      <c r="A13" s="2"/>
      <c r="B13" s="223" t="str">
        <f>Configure!C31</f>
        <v>Water</v>
      </c>
      <c r="C13" s="189">
        <v>0</v>
      </c>
      <c r="D13" s="68">
        <f>C13/Configure!D31</f>
        <v>0</v>
      </c>
      <c r="E13" s="2"/>
      <c r="F13" s="2"/>
      <c r="G13" s="120"/>
      <c r="H13" s="139"/>
      <c r="I13" s="113"/>
      <c r="J13" s="130"/>
      <c r="K13" s="130"/>
      <c r="L13" s="113"/>
      <c r="M13" s="2"/>
      <c r="S13" s="2"/>
      <c r="W13" s="72" t="s">
        <v>61</v>
      </c>
      <c r="X13" s="2" t="s">
        <v>71</v>
      </c>
    </row>
    <row r="14" spans="1:24" s="117" customFormat="1" ht="12.75">
      <c r="A14" s="2"/>
      <c r="B14" s="223" t="str">
        <f>Configure!C41</f>
        <v>Aluminum</v>
      </c>
      <c r="C14" s="189">
        <v>0</v>
      </c>
      <c r="D14" s="68">
        <f>C14/Configure!D41</f>
        <v>0</v>
      </c>
      <c r="E14" s="2"/>
      <c r="F14" s="2"/>
      <c r="G14" s="120"/>
      <c r="H14" s="139"/>
      <c r="I14" s="113"/>
      <c r="J14" s="130"/>
      <c r="K14" s="130"/>
      <c r="L14" s="113"/>
      <c r="M14" s="2"/>
      <c r="S14" s="2"/>
      <c r="W14" s="72" t="s">
        <v>62</v>
      </c>
      <c r="X14" s="2" t="s">
        <v>72</v>
      </c>
    </row>
    <row r="15" spans="1:24" s="117" customFormat="1" ht="12.75">
      <c r="A15" s="2"/>
      <c r="B15" s="223" t="str">
        <f>Configure!C42</f>
        <v>Brick, common clay</v>
      </c>
      <c r="C15" s="189">
        <v>0</v>
      </c>
      <c r="D15" s="68">
        <f>C15/Configure!D42</f>
        <v>0</v>
      </c>
      <c r="E15" s="2"/>
      <c r="F15" s="2"/>
      <c r="G15" s="120"/>
      <c r="H15" s="139"/>
      <c r="I15" s="113"/>
      <c r="J15" s="130"/>
      <c r="K15" s="130"/>
      <c r="L15" s="113"/>
      <c r="M15" s="2"/>
      <c r="S15" s="2"/>
      <c r="W15" s="72" t="s">
        <v>63</v>
      </c>
      <c r="X15" s="2" t="s">
        <v>73</v>
      </c>
    </row>
    <row r="16" spans="1:24" s="117" customFormat="1" ht="12.75">
      <c r="A16" s="2"/>
      <c r="B16" s="223" t="str">
        <f>Configure!C43</f>
        <v>Firebrick</v>
      </c>
      <c r="C16" s="189">
        <v>0</v>
      </c>
      <c r="D16" s="68">
        <f>C16/Configure!D43</f>
        <v>0</v>
      </c>
      <c r="E16" s="2"/>
      <c r="F16" s="2"/>
      <c r="G16" s="120"/>
      <c r="H16" s="139"/>
      <c r="I16" s="113"/>
      <c r="J16" s="130"/>
      <c r="K16" s="130"/>
      <c r="L16" s="113"/>
      <c r="M16" s="2"/>
      <c r="S16" s="2"/>
      <c r="W16" s="72" t="s">
        <v>64</v>
      </c>
      <c r="X16" s="2" t="s">
        <v>74</v>
      </c>
    </row>
    <row r="17" spans="1:24" s="117" customFormat="1" ht="12.75">
      <c r="A17" s="2"/>
      <c r="B17" s="223" t="str">
        <f>Configure!C44</f>
        <v>Glass</v>
      </c>
      <c r="C17" s="189">
        <v>0</v>
      </c>
      <c r="D17" s="68">
        <f>C17/Configure!D44</f>
        <v>0</v>
      </c>
      <c r="E17" s="2"/>
      <c r="F17" s="2"/>
      <c r="G17" s="120"/>
      <c r="H17" s="139"/>
      <c r="I17" s="113"/>
      <c r="J17" s="130"/>
      <c r="K17" s="130"/>
      <c r="L17" s="113"/>
      <c r="M17" s="2"/>
      <c r="S17" s="2"/>
      <c r="W17" s="72" t="s">
        <v>65</v>
      </c>
      <c r="X17" s="2" t="s">
        <v>75</v>
      </c>
    </row>
    <row r="18" spans="1:24" s="117" customFormat="1" ht="12.75">
      <c r="A18" s="2"/>
      <c r="B18" s="223" t="str">
        <f>Configure!C45</f>
        <v>Newspaper &amp; books</v>
      </c>
      <c r="C18" s="189">
        <v>0</v>
      </c>
      <c r="D18" s="68">
        <f>C18/Configure!D45</f>
        <v>0</v>
      </c>
      <c r="E18" s="2"/>
      <c r="F18" s="2"/>
      <c r="G18" s="120"/>
      <c r="H18" s="139"/>
      <c r="I18" s="113"/>
      <c r="J18" s="130"/>
      <c r="K18" s="130"/>
      <c r="L18" s="113"/>
      <c r="M18" s="2"/>
      <c r="S18" s="2"/>
      <c r="W18" s="72" t="s">
        <v>66</v>
      </c>
      <c r="X18" s="2" t="s">
        <v>76</v>
      </c>
    </row>
    <row r="19" spans="1:24" s="117" customFormat="1" ht="12.75">
      <c r="A19" s="2"/>
      <c r="B19" s="223" t="str">
        <f>Configure!C46</f>
        <v>Magazines, slick</v>
      </c>
      <c r="C19" s="189">
        <v>0</v>
      </c>
      <c r="D19" s="68">
        <f>C19/Configure!D46</f>
        <v>0</v>
      </c>
      <c r="E19" s="2"/>
      <c r="F19" s="2"/>
      <c r="G19" s="120"/>
      <c r="H19" s="139"/>
      <c r="I19" s="113"/>
      <c r="J19" s="130"/>
      <c r="K19" s="130"/>
      <c r="L19" s="113"/>
      <c r="M19" s="2"/>
      <c r="S19" s="2"/>
      <c r="W19" s="72" t="s">
        <v>67</v>
      </c>
      <c r="X19" s="2" t="s">
        <v>77</v>
      </c>
    </row>
    <row r="20" spans="1:24" s="117" customFormat="1" ht="12.75">
      <c r="A20" s="2"/>
      <c r="B20" s="223" t="str">
        <f>Configure!C47</f>
        <v>Human Body</v>
      </c>
      <c r="C20" s="189">
        <v>0</v>
      </c>
      <c r="D20" s="68">
        <f>C20/Configure!D47</f>
        <v>0</v>
      </c>
      <c r="E20" s="2"/>
      <c r="F20" s="2"/>
      <c r="G20" s="120"/>
      <c r="H20" s="139"/>
      <c r="I20" s="113"/>
      <c r="J20" s="130"/>
      <c r="K20" s="130"/>
      <c r="L20" s="113"/>
      <c r="M20" s="2"/>
      <c r="S20" s="2"/>
      <c r="W20" s="72" t="s">
        <v>68</v>
      </c>
      <c r="X20" s="2" t="s">
        <v>78</v>
      </c>
    </row>
    <row r="21" spans="1:24" s="117" customFormat="1" ht="12.75">
      <c r="A21" s="2"/>
      <c r="B21" s="223" t="str">
        <f>Configure!C48</f>
        <v>Hardwood (maple/oak)</v>
      </c>
      <c r="C21" s="189">
        <v>0</v>
      </c>
      <c r="D21" s="68">
        <f>C21/Configure!D48</f>
        <v>0</v>
      </c>
      <c r="E21" s="2"/>
      <c r="F21" s="2"/>
      <c r="G21" s="120"/>
      <c r="H21" s="139"/>
      <c r="I21" s="113"/>
      <c r="J21" s="130"/>
      <c r="K21" s="130"/>
      <c r="L21" s="113"/>
      <c r="M21" s="2"/>
      <c r="S21" s="2"/>
      <c r="W21" s="72" t="s">
        <v>69</v>
      </c>
      <c r="X21" s="2" t="s">
        <v>79</v>
      </c>
    </row>
    <row r="22" spans="1:24" s="117" customFormat="1" ht="12.75">
      <c r="A22" s="2"/>
      <c r="B22" s="223" t="str">
        <f>Configure!C49</f>
        <v>Plywood</v>
      </c>
      <c r="C22" s="189">
        <v>0</v>
      </c>
      <c r="D22" s="68">
        <f>C22/Configure!D49</f>
        <v>0</v>
      </c>
      <c r="E22" s="2"/>
      <c r="F22" s="2"/>
      <c r="G22" s="120"/>
      <c r="H22" s="139"/>
      <c r="I22" s="113"/>
      <c r="J22" s="130"/>
      <c r="K22" s="130"/>
      <c r="L22" s="113"/>
      <c r="M22" s="2"/>
      <c r="S22" s="2"/>
      <c r="W22" s="72"/>
      <c r="X22" s="2"/>
    </row>
    <row r="23" spans="1:24" s="117" customFormat="1" ht="12.75">
      <c r="A23" s="2"/>
      <c r="B23" s="223" t="str">
        <f>Configure!C50</f>
        <v>Wallboard, gypsum</v>
      </c>
      <c r="C23" s="189">
        <v>0</v>
      </c>
      <c r="D23" s="68">
        <f>C23/Configure!D50</f>
        <v>0</v>
      </c>
      <c r="E23" s="2"/>
      <c r="F23" s="2"/>
      <c r="G23" s="120"/>
      <c r="H23" s="139"/>
      <c r="I23" s="113"/>
      <c r="J23" s="130"/>
      <c r="K23" s="130"/>
      <c r="L23" s="113"/>
      <c r="M23" s="2"/>
      <c r="S23" s="2"/>
      <c r="W23" s="72"/>
      <c r="X23" s="2"/>
    </row>
    <row r="24" spans="1:19" s="117" customFormat="1" ht="12.75">
      <c r="A24" s="114"/>
      <c r="B24" s="114"/>
      <c r="C24" s="115"/>
      <c r="D24" s="116"/>
      <c r="E24" s="114"/>
      <c r="F24" s="114"/>
      <c r="G24" s="120"/>
      <c r="H24" s="139"/>
      <c r="I24" s="113"/>
      <c r="J24" s="130"/>
      <c r="K24" s="130"/>
      <c r="L24" s="113"/>
      <c r="M24" s="2"/>
      <c r="S24" s="2"/>
    </row>
    <row r="25" spans="1:19" s="117" customFormat="1" ht="15.75">
      <c r="A25" s="74" t="s">
        <v>98</v>
      </c>
      <c r="B25" s="75" t="s">
        <v>201</v>
      </c>
      <c r="C25" s="39"/>
      <c r="D25" s="69"/>
      <c r="E25" s="2"/>
      <c r="F25" s="2"/>
      <c r="G25" s="120"/>
      <c r="H25" s="130"/>
      <c r="I25" s="113"/>
      <c r="J25" s="130"/>
      <c r="K25" s="130"/>
      <c r="L25" s="113"/>
      <c r="M25" s="2"/>
      <c r="S25" s="2"/>
    </row>
    <row r="26" spans="1:19" s="117" customFormat="1" ht="12.75">
      <c r="A26" s="2"/>
      <c r="B26" s="73" t="s">
        <v>200</v>
      </c>
      <c r="C26" s="134">
        <f>2^D26</f>
        <v>1</v>
      </c>
      <c r="D26" s="68">
        <f>SUM(D8:D23)</f>
        <v>0</v>
      </c>
      <c r="E26" s="69" t="s">
        <v>94</v>
      </c>
      <c r="F26" s="2"/>
      <c r="G26" s="120"/>
      <c r="H26" s="69" t="s">
        <v>96</v>
      </c>
      <c r="I26" s="113"/>
      <c r="J26" s="130"/>
      <c r="K26" s="130"/>
      <c r="L26" s="113"/>
      <c r="M26" s="2"/>
      <c r="S26" s="2"/>
    </row>
    <row r="27" spans="1:19" s="117" customFormat="1" ht="12.75">
      <c r="A27" s="2"/>
      <c r="B27" s="70"/>
      <c r="C27" s="71"/>
      <c r="D27" s="68"/>
      <c r="E27" s="69"/>
      <c r="F27" s="2"/>
      <c r="G27" s="120"/>
      <c r="H27" s="69" t="s">
        <v>204</v>
      </c>
      <c r="I27" s="113"/>
      <c r="J27" s="130"/>
      <c r="K27" s="130"/>
      <c r="L27" s="113"/>
      <c r="M27" s="2"/>
      <c r="S27" s="2"/>
    </row>
    <row r="28" spans="6:19" s="117" customFormat="1" ht="12.75">
      <c r="F28" s="118"/>
      <c r="G28" s="120"/>
      <c r="H28" s="69" t="s">
        <v>205</v>
      </c>
      <c r="I28" s="113"/>
      <c r="J28" s="130"/>
      <c r="K28" s="130"/>
      <c r="L28" s="113"/>
      <c r="M28" s="2"/>
      <c r="S28" s="2"/>
    </row>
    <row r="29" spans="1:19" s="117" customFormat="1" ht="12.75">
      <c r="A29" s="76" t="s">
        <v>99</v>
      </c>
      <c r="B29" s="77" t="s">
        <v>199</v>
      </c>
      <c r="C29"/>
      <c r="D29"/>
      <c r="E29"/>
      <c r="F29" s="49"/>
      <c r="G29"/>
      <c r="I29"/>
      <c r="J29" s="131"/>
      <c r="K29" s="131"/>
      <c r="L29"/>
      <c r="M29" s="2"/>
      <c r="S29" s="2"/>
    </row>
    <row r="30" spans="2:19" s="117" customFormat="1" ht="12.75">
      <c r="B30"/>
      <c r="C30" s="190">
        <v>0</v>
      </c>
      <c r="D30" t="s">
        <v>188</v>
      </c>
      <c r="E30"/>
      <c r="F30" s="49"/>
      <c r="G30"/>
      <c r="H30" s="69" t="s">
        <v>87</v>
      </c>
      <c r="I30"/>
      <c r="J30" s="131"/>
      <c r="K30" s="131"/>
      <c r="L30"/>
      <c r="M30" s="2"/>
      <c r="S30" s="2"/>
    </row>
    <row r="31" spans="2:19" s="117" customFormat="1" ht="12.75">
      <c r="B31"/>
      <c r="C31" s="191">
        <v>1</v>
      </c>
      <c r="D31" t="s">
        <v>187</v>
      </c>
      <c r="E31"/>
      <c r="F31" s="49"/>
      <c r="G31"/>
      <c r="I31"/>
      <c r="J31" s="131"/>
      <c r="K31" s="131"/>
      <c r="L31"/>
      <c r="M31" s="2"/>
      <c r="S31" s="2"/>
    </row>
    <row r="32" spans="1:21" s="117" customFormat="1" ht="12.75">
      <c r="A32"/>
      <c r="B32"/>
      <c r="C32" s="234"/>
      <c r="D32"/>
      <c r="E32"/>
      <c r="F32" s="49"/>
      <c r="G32"/>
      <c r="I32"/>
      <c r="J32" s="131"/>
      <c r="K32" s="131"/>
      <c r="L32"/>
      <c r="M32" s="2"/>
      <c r="S32" s="2"/>
      <c r="T32" s="2"/>
      <c r="U32" s="2"/>
    </row>
    <row r="33" spans="6:21" s="113" customFormat="1" ht="12.75" customHeight="1">
      <c r="F33" s="119"/>
      <c r="H33" s="160" t="s">
        <v>259</v>
      </c>
      <c r="J33" s="130"/>
      <c r="K33" s="130"/>
      <c r="M33" s="2"/>
      <c r="S33" s="2"/>
      <c r="T33" s="2"/>
      <c r="U33" s="2"/>
    </row>
    <row r="34" spans="1:21" ht="12.75">
      <c r="A34" s="76" t="s">
        <v>138</v>
      </c>
      <c r="B34" s="77" t="s">
        <v>114</v>
      </c>
      <c r="T34" s="2"/>
      <c r="U34" s="2"/>
    </row>
    <row r="35" spans="1:21" ht="12.75">
      <c r="A35" s="77"/>
      <c r="B35" s="47"/>
      <c r="F35" s="249" t="s">
        <v>184</v>
      </c>
      <c r="G35" s="250"/>
      <c r="H35" s="251" t="s">
        <v>185</v>
      </c>
      <c r="I35" s="252"/>
      <c r="J35" s="253" t="s">
        <v>186</v>
      </c>
      <c r="K35" s="254"/>
      <c r="L35" s="255"/>
      <c r="T35" s="2"/>
      <c r="U35" s="2"/>
    </row>
    <row r="36" spans="2:31" ht="34.5" thickBot="1">
      <c r="B36" s="157" t="s">
        <v>113</v>
      </c>
      <c r="C36" s="157" t="s">
        <v>108</v>
      </c>
      <c r="D36" s="158" t="s">
        <v>37</v>
      </c>
      <c r="E36" s="158"/>
      <c r="F36" s="186" t="s">
        <v>139</v>
      </c>
      <c r="G36" s="183" t="s">
        <v>141</v>
      </c>
      <c r="H36" s="187" t="s">
        <v>140</v>
      </c>
      <c r="I36" s="184" t="s">
        <v>142</v>
      </c>
      <c r="J36" s="188" t="s">
        <v>143</v>
      </c>
      <c r="K36" s="185" t="s">
        <v>189</v>
      </c>
      <c r="L36" s="185" t="s">
        <v>172</v>
      </c>
      <c r="T36" s="2"/>
      <c r="U36" s="2"/>
      <c r="W36" s="57"/>
      <c r="X36" s="57"/>
      <c r="Y36" s="57"/>
      <c r="Z36" s="57"/>
      <c r="AA36" s="57"/>
      <c r="AB36" s="57"/>
      <c r="AC36" s="57"/>
      <c r="AD36" s="57"/>
      <c r="AE36" s="57"/>
    </row>
    <row r="37" spans="2:31" ht="12.75">
      <c r="B37" s="82">
        <v>0</v>
      </c>
      <c r="C37" s="79">
        <v>0</v>
      </c>
      <c r="D37" s="48">
        <f>IF(C37&lt;=Configure!$E$54,C37/24,IF(C37&lt;=Configure!$E$55,C37/Configure!$E$54,C37/Configure!$E$55))</f>
        <v>0</v>
      </c>
      <c r="E37" s="54" t="s">
        <v>152</v>
      </c>
      <c r="F37" s="50">
        <f aca="true" t="shared" si="0" ref="F37:F68">$C$30/(10^B37)</f>
        <v>0</v>
      </c>
      <c r="G37" s="51" t="str">
        <f aca="true" t="shared" si="1" ref="G37:G69">IF(F37&lt;=$N$41,IF(F37&lt;=$N$42,IF(F37&lt;=$N$43,IF(F37&lt;=$N$44,$S$44,$S$43),$S$42),$S$41),$S$40)</f>
        <v>Normal</v>
      </c>
      <c r="H37" s="133">
        <f>F37/$C$26</f>
        <v>0</v>
      </c>
      <c r="I37" s="51" t="str">
        <f aca="true" t="shared" si="2" ref="I37:I68">IF(H37&lt;=$N$49,IF(H37&lt;=$N$50,IF(H37&lt;=$N$51,IF(H37&lt;=$N$52,$S$52,$S$51),$S$50),$S$49),$S$48)</f>
        <v>Nominal</v>
      </c>
      <c r="J37" s="132">
        <f>H37</f>
        <v>0</v>
      </c>
      <c r="K37" s="156">
        <f>VLOOKUP(J37,'Radiation Sickness'!$B$5:$F$12,3,TRUE)</f>
        <v>0</v>
      </c>
      <c r="L37" s="156" t="str">
        <f>VLOOKUP(J37,'Radiation Sickness'!$B$5:$F$12,4,TRUE)</f>
        <v>1. Elevated</v>
      </c>
      <c r="N37" s="47" t="s">
        <v>158</v>
      </c>
      <c r="T37" s="2"/>
      <c r="U37" s="2"/>
      <c r="W37" s="57"/>
      <c r="X37" s="57"/>
      <c r="Y37" s="57"/>
      <c r="Z37" s="57"/>
      <c r="AA37" s="57"/>
      <c r="AB37" s="57"/>
      <c r="AC37" s="57"/>
      <c r="AD37" s="57"/>
      <c r="AE37" s="57"/>
    </row>
    <row r="38" spans="1:31" ht="12.75">
      <c r="A38" s="78"/>
      <c r="B38" s="82">
        <f aca="true" t="shared" si="3" ref="B38:B97">LOG(C38,7)</f>
        <v>0</v>
      </c>
      <c r="C38" s="79">
        <f>C31</f>
        <v>1</v>
      </c>
      <c r="D38" s="48">
        <f>IF(C38&lt;=Configure!$E$54,C38/24,IF(C38&lt;=Configure!$E$55,C38/Configure!$E$54,C38/Configure!$E$55))</f>
        <v>0.041666666666666664</v>
      </c>
      <c r="E38" s="54" t="str">
        <f>IF(C38&lt;=Configure!$E$54,Configure!$H$54,IF(C38&lt;=Configure!$E$55,Configure!$H$55,Configure!$H$56))</f>
        <v>Days</v>
      </c>
      <c r="F38" s="50">
        <f t="shared" si="0"/>
        <v>0</v>
      </c>
      <c r="G38" s="51" t="str">
        <f t="shared" si="1"/>
        <v>Normal</v>
      </c>
      <c r="H38" s="133">
        <f>F38/$C$26</f>
        <v>0</v>
      </c>
      <c r="I38" s="51" t="str">
        <f t="shared" si="2"/>
        <v>Nominal</v>
      </c>
      <c r="J38" s="132">
        <f>J37+H38</f>
        <v>0</v>
      </c>
      <c r="K38" s="156">
        <f>VLOOKUP(J38,'Radiation Sickness'!$B$5:$F$12,3,TRUE)</f>
        <v>0</v>
      </c>
      <c r="L38" s="156" t="str">
        <f>VLOOKUP(J38,'Radiation Sickness'!$B$5:$F$12,4,TRUE)</f>
        <v>1. Elevated</v>
      </c>
      <c r="O38" s="84"/>
      <c r="T38" s="52" t="s">
        <v>35</v>
      </c>
      <c r="W38" s="56"/>
      <c r="X38" s="57"/>
      <c r="Y38" s="57"/>
      <c r="Z38" s="57"/>
      <c r="AA38" s="57"/>
      <c r="AB38" s="57"/>
      <c r="AC38" s="57"/>
      <c r="AD38" s="57"/>
      <c r="AE38" s="57"/>
    </row>
    <row r="39" spans="1:31" ht="12.75">
      <c r="A39" s="78"/>
      <c r="B39" s="82">
        <f t="shared" si="3"/>
        <v>0.3562071871080222</v>
      </c>
      <c r="C39" s="79">
        <f aca="true" t="shared" si="4" ref="C39:C70">$C$31+C38</f>
        <v>2</v>
      </c>
      <c r="D39" s="48">
        <f>IF(C39&lt;=Configure!$E$54,C39/24,IF(C39&lt;=Configure!$E$55,C39/Configure!$E$54,C39/Configure!$E$55))</f>
        <v>0.08333333333333333</v>
      </c>
      <c r="E39" s="54" t="str">
        <f>IF(C39&lt;=Configure!$E$54,Configure!$H$54,IF(C39&lt;=Configure!$E$55,Configure!$H$55,Configure!$H$56))</f>
        <v>Days</v>
      </c>
      <c r="F39" s="50">
        <f t="shared" si="0"/>
        <v>0</v>
      </c>
      <c r="G39" s="51" t="str">
        <f t="shared" si="1"/>
        <v>Normal</v>
      </c>
      <c r="H39" s="133">
        <f aca="true" t="shared" si="5" ref="H39:H102">F39/$C$26</f>
        <v>0</v>
      </c>
      <c r="I39" s="51" t="str">
        <f t="shared" si="2"/>
        <v>Nominal</v>
      </c>
      <c r="J39" s="132">
        <f aca="true" t="shared" si="6" ref="J39:J102">J38+H39</f>
        <v>0</v>
      </c>
      <c r="K39" s="156">
        <f>VLOOKUP(J39,'Radiation Sickness'!$B$5:$F$12,3,TRUE)</f>
        <v>0</v>
      </c>
      <c r="L39" s="156" t="str">
        <f>VLOOKUP(J39,'Radiation Sickness'!$B$5:$F$12,4,TRUE)</f>
        <v>1. Elevated</v>
      </c>
      <c r="M39" s="76"/>
      <c r="N39" s="47" t="s">
        <v>144</v>
      </c>
      <c r="S39" s="52" t="s">
        <v>34</v>
      </c>
      <c r="T39" s="52" t="s">
        <v>36</v>
      </c>
      <c r="W39" s="56"/>
      <c r="X39" s="57"/>
      <c r="Y39" s="57"/>
      <c r="Z39" s="57"/>
      <c r="AA39" s="57"/>
      <c r="AB39" s="57"/>
      <c r="AC39" s="57"/>
      <c r="AD39" s="57"/>
      <c r="AE39" s="57"/>
    </row>
    <row r="40" spans="1:31" ht="12.75">
      <c r="A40" s="78"/>
      <c r="B40" s="82">
        <f t="shared" si="3"/>
        <v>0.5645750340535797</v>
      </c>
      <c r="C40" s="79">
        <f t="shared" si="4"/>
        <v>3</v>
      </c>
      <c r="D40" s="48">
        <f>IF(C40&lt;=Configure!$E$54,C40/24,IF(C40&lt;=Configure!$E$55,C40/Configure!$E$54,C40/Configure!$E$55))</f>
        <v>0.125</v>
      </c>
      <c r="E40" s="54" t="str">
        <f>IF(C40&lt;=Configure!$E$54,Configure!$H$54,IF(C40&lt;=Configure!$E$55,Configure!$H$55,Configure!$H$56))</f>
        <v>Days</v>
      </c>
      <c r="F40" s="50">
        <f t="shared" si="0"/>
        <v>0</v>
      </c>
      <c r="G40" s="51" t="str">
        <f t="shared" si="1"/>
        <v>Normal</v>
      </c>
      <c r="H40" s="133">
        <f t="shared" si="5"/>
        <v>0</v>
      </c>
      <c r="I40" s="51" t="str">
        <f t="shared" si="2"/>
        <v>Nominal</v>
      </c>
      <c r="J40" s="132">
        <f t="shared" si="6"/>
        <v>0</v>
      </c>
      <c r="K40" s="156">
        <f>VLOOKUP(J40,'Radiation Sickness'!$B$5:$F$12,3,TRUE)</f>
        <v>0</v>
      </c>
      <c r="L40" s="156" t="str">
        <f>VLOOKUP(J40,'Radiation Sickness'!$B$5:$F$12,4,TRUE)</f>
        <v>1. Elevated</v>
      </c>
      <c r="R40" s="83" t="str">
        <f>"Greater than "&amp;N41&amp;" rad/hr is labeled"</f>
        <v>Greater than 1 rad/hr is labeled</v>
      </c>
      <c r="S40" s="195" t="s">
        <v>39</v>
      </c>
      <c r="T40" s="52"/>
      <c r="W40" s="59" t="s">
        <v>43</v>
      </c>
      <c r="X40" s="58"/>
      <c r="Y40" s="58"/>
      <c r="Z40" s="58"/>
      <c r="AA40" s="58"/>
      <c r="AB40" s="58"/>
      <c r="AC40" s="58"/>
      <c r="AD40" s="58"/>
      <c r="AE40" s="57"/>
    </row>
    <row r="41" spans="1:31" ht="12.75">
      <c r="A41" s="78"/>
      <c r="B41" s="82">
        <f t="shared" si="3"/>
        <v>0.7124143742160444</v>
      </c>
      <c r="C41" s="79">
        <f t="shared" si="4"/>
        <v>4</v>
      </c>
      <c r="D41" s="48">
        <f>IF(C41&lt;=Configure!$E$54,C41/24,IF(C41&lt;=Configure!$E$55,C41/Configure!$E$54,C41/Configure!$E$55))</f>
        <v>0.16666666666666666</v>
      </c>
      <c r="E41" s="54" t="str">
        <f>IF(C41&lt;=Configure!$E$54,Configure!$H$54,IF(C41&lt;=Configure!$E$55,Configure!$H$55,Configure!$H$56))</f>
        <v>Days</v>
      </c>
      <c r="F41" s="50">
        <f t="shared" si="0"/>
        <v>0</v>
      </c>
      <c r="G41" s="51" t="str">
        <f t="shared" si="1"/>
        <v>Normal</v>
      </c>
      <c r="H41" s="133">
        <f t="shared" si="5"/>
        <v>0</v>
      </c>
      <c r="I41" s="51" t="str">
        <f t="shared" si="2"/>
        <v>Nominal</v>
      </c>
      <c r="J41" s="132">
        <f t="shared" si="6"/>
        <v>0</v>
      </c>
      <c r="K41" s="156">
        <f>VLOOKUP(J41,'Radiation Sickness'!$B$5:$F$12,3,TRUE)</f>
        <v>0</v>
      </c>
      <c r="L41" s="156" t="str">
        <f>VLOOKUP(J41,'Radiation Sickness'!$B$5:$F$12,4,TRUE)</f>
        <v>1. Elevated</v>
      </c>
      <c r="N41" s="191">
        <v>1</v>
      </c>
      <c r="O41" t="s">
        <v>109</v>
      </c>
      <c r="R41" s="49"/>
      <c r="S41" s="195" t="s">
        <v>42</v>
      </c>
      <c r="T41" s="53">
        <f>N41*24</f>
        <v>24</v>
      </c>
      <c r="W41" s="239" t="s">
        <v>41</v>
      </c>
      <c r="X41" s="240"/>
      <c r="Y41" s="240"/>
      <c r="Z41" s="240"/>
      <c r="AA41" s="240"/>
      <c r="AB41" s="240"/>
      <c r="AC41" s="240"/>
      <c r="AD41" s="240"/>
      <c r="AE41" s="241"/>
    </row>
    <row r="42" spans="1:31" ht="12.75">
      <c r="A42" s="78"/>
      <c r="B42" s="82">
        <f t="shared" si="3"/>
        <v>0.8270874753469162</v>
      </c>
      <c r="C42" s="79">
        <f t="shared" si="4"/>
        <v>5</v>
      </c>
      <c r="D42" s="48">
        <f>IF(C42&lt;=Configure!$E$54,C42/24,IF(C42&lt;=Configure!$E$55,C42/Configure!$E$54,C42/Configure!$E$55))</f>
        <v>0.20833333333333334</v>
      </c>
      <c r="E42" s="54" t="str">
        <f>IF(C42&lt;=Configure!$E$54,Configure!$H$54,IF(C42&lt;=Configure!$E$55,Configure!$H$55,Configure!$H$56))</f>
        <v>Days</v>
      </c>
      <c r="F42" s="50">
        <f t="shared" si="0"/>
        <v>0</v>
      </c>
      <c r="G42" s="51" t="str">
        <f t="shared" si="1"/>
        <v>Normal</v>
      </c>
      <c r="H42" s="133">
        <f t="shared" si="5"/>
        <v>0</v>
      </c>
      <c r="I42" s="51" t="str">
        <f t="shared" si="2"/>
        <v>Nominal</v>
      </c>
      <c r="J42" s="132">
        <f t="shared" si="6"/>
        <v>0</v>
      </c>
      <c r="K42" s="156">
        <f>VLOOKUP(J42,'Radiation Sickness'!$B$5:$F$12,3,TRUE)</f>
        <v>0</v>
      </c>
      <c r="L42" s="156" t="str">
        <f>VLOOKUP(J42,'Radiation Sickness'!$B$5:$F$12,4,TRUE)</f>
        <v>1. Elevated</v>
      </c>
      <c r="N42" s="191">
        <v>0.25</v>
      </c>
      <c r="O42" t="s">
        <v>110</v>
      </c>
      <c r="R42" s="49"/>
      <c r="S42" s="195" t="s">
        <v>32</v>
      </c>
      <c r="T42" s="53">
        <f>N42*24</f>
        <v>6</v>
      </c>
      <c r="W42" s="242"/>
      <c r="X42" s="243"/>
      <c r="Y42" s="243"/>
      <c r="Z42" s="243"/>
      <c r="AA42" s="243"/>
      <c r="AB42" s="243"/>
      <c r="AC42" s="243"/>
      <c r="AD42" s="243"/>
      <c r="AE42" s="244"/>
    </row>
    <row r="43" spans="1:31" ht="12.75">
      <c r="A43" s="78"/>
      <c r="B43" s="82">
        <f t="shared" si="3"/>
        <v>0.9207822211616018</v>
      </c>
      <c r="C43" s="79">
        <f t="shared" si="4"/>
        <v>6</v>
      </c>
      <c r="D43" s="48">
        <f>IF(C43&lt;=Configure!$E$54,C43/24,IF(C43&lt;=Configure!$E$55,C43/Configure!$E$54,C43/Configure!$E$55))</f>
        <v>0.25</v>
      </c>
      <c r="E43" s="54" t="str">
        <f>IF(C43&lt;=Configure!$E$54,Configure!$H$54,IF(C43&lt;=Configure!$E$55,Configure!$H$55,Configure!$H$56))</f>
        <v>Days</v>
      </c>
      <c r="F43" s="50">
        <f t="shared" si="0"/>
        <v>0</v>
      </c>
      <c r="G43" s="51" t="str">
        <f t="shared" si="1"/>
        <v>Normal</v>
      </c>
      <c r="H43" s="133">
        <f t="shared" si="5"/>
        <v>0</v>
      </c>
      <c r="I43" s="51" t="str">
        <f t="shared" si="2"/>
        <v>Nominal</v>
      </c>
      <c r="J43" s="132">
        <f t="shared" si="6"/>
        <v>0</v>
      </c>
      <c r="K43" s="156">
        <f>VLOOKUP(J43,'Radiation Sickness'!$B$5:$F$12,3,TRUE)</f>
        <v>0</v>
      </c>
      <c r="L43" s="156" t="str">
        <f>VLOOKUP(J43,'Radiation Sickness'!$B$5:$F$12,4,TRUE)</f>
        <v>1. Elevated</v>
      </c>
      <c r="N43" s="191">
        <v>0.1</v>
      </c>
      <c r="O43" t="s">
        <v>111</v>
      </c>
      <c r="R43" s="49"/>
      <c r="S43" s="195" t="s">
        <v>33</v>
      </c>
      <c r="T43" s="53">
        <f>N43*24</f>
        <v>2.4000000000000004</v>
      </c>
      <c r="W43" s="242"/>
      <c r="X43" s="243"/>
      <c r="Y43" s="243"/>
      <c r="Z43" s="243"/>
      <c r="AA43" s="243"/>
      <c r="AB43" s="243"/>
      <c r="AC43" s="243"/>
      <c r="AD43" s="243"/>
      <c r="AE43" s="244"/>
    </row>
    <row r="44" spans="1:31" ht="12.75">
      <c r="A44" s="78"/>
      <c r="B44" s="82">
        <f t="shared" si="3"/>
        <v>1</v>
      </c>
      <c r="C44" s="79">
        <f t="shared" si="4"/>
        <v>7</v>
      </c>
      <c r="D44" s="48">
        <f>IF(C44&lt;=Configure!$E$54,C44/24,IF(C44&lt;=Configure!$E$55,C44/Configure!$E$54,C44/Configure!$E$55))</f>
        <v>0.2916666666666667</v>
      </c>
      <c r="E44" s="54" t="str">
        <f>IF(C44&lt;=Configure!$E$54,Configure!$H$54,IF(C44&lt;=Configure!$E$55,Configure!$H$55,Configure!$H$56))</f>
        <v>Days</v>
      </c>
      <c r="F44" s="50">
        <f t="shared" si="0"/>
        <v>0</v>
      </c>
      <c r="G44" s="51" t="str">
        <f t="shared" si="1"/>
        <v>Normal</v>
      </c>
      <c r="H44" s="133">
        <f t="shared" si="5"/>
        <v>0</v>
      </c>
      <c r="I44" s="51" t="str">
        <f t="shared" si="2"/>
        <v>Nominal</v>
      </c>
      <c r="J44" s="132">
        <f t="shared" si="6"/>
        <v>0</v>
      </c>
      <c r="K44" s="156">
        <f>VLOOKUP(J44,'Radiation Sickness'!$B$5:$F$12,3,TRUE)</f>
        <v>0</v>
      </c>
      <c r="L44" s="156" t="str">
        <f>VLOOKUP(J44,'Radiation Sickness'!$B$5:$F$12,4,TRUE)</f>
        <v>1. Elevated</v>
      </c>
      <c r="N44" s="192">
        <v>0.001</v>
      </c>
      <c r="O44" t="s">
        <v>112</v>
      </c>
      <c r="R44" s="49"/>
      <c r="S44" s="195" t="s">
        <v>38</v>
      </c>
      <c r="T44" s="53">
        <f>N44*24</f>
        <v>0.024</v>
      </c>
      <c r="W44" s="242"/>
      <c r="X44" s="243"/>
      <c r="Y44" s="243"/>
      <c r="Z44" s="243"/>
      <c r="AA44" s="243"/>
      <c r="AB44" s="243"/>
      <c r="AC44" s="243"/>
      <c r="AD44" s="243"/>
      <c r="AE44" s="244"/>
    </row>
    <row r="45" spans="1:31" ht="12.75" customHeight="1">
      <c r="A45" s="78"/>
      <c r="B45" s="82">
        <f t="shared" si="3"/>
        <v>1.0686215613240664</v>
      </c>
      <c r="C45" s="79">
        <f t="shared" si="4"/>
        <v>8</v>
      </c>
      <c r="D45" s="48">
        <f>IF(C45&lt;=Configure!$E$54,C45/24,IF(C45&lt;=Configure!$E$55,C45/Configure!$E$54,C45/Configure!$E$55))</f>
        <v>0.3333333333333333</v>
      </c>
      <c r="E45" s="54" t="str">
        <f>IF(C45&lt;=Configure!$E$54,Configure!$H$54,IF(C45&lt;=Configure!$E$55,Configure!$H$55,Configure!$H$56))</f>
        <v>Days</v>
      </c>
      <c r="F45" s="50">
        <f t="shared" si="0"/>
        <v>0</v>
      </c>
      <c r="G45" s="51" t="str">
        <f t="shared" si="1"/>
        <v>Normal</v>
      </c>
      <c r="H45" s="133">
        <f t="shared" si="5"/>
        <v>0</v>
      </c>
      <c r="I45" s="51" t="str">
        <f t="shared" si="2"/>
        <v>Nominal</v>
      </c>
      <c r="J45" s="132">
        <f t="shared" si="6"/>
        <v>0</v>
      </c>
      <c r="K45" s="156">
        <f>VLOOKUP(J45,'Radiation Sickness'!$B$5:$F$12,3,TRUE)</f>
        <v>0</v>
      </c>
      <c r="L45" s="156" t="str">
        <f>VLOOKUP(J45,'Radiation Sickness'!$B$5:$F$12,4,TRUE)</f>
        <v>1. Elevated</v>
      </c>
      <c r="S45" s="49"/>
      <c r="W45" s="242"/>
      <c r="X45" s="243"/>
      <c r="Y45" s="243"/>
      <c r="Z45" s="243"/>
      <c r="AA45" s="243"/>
      <c r="AB45" s="243"/>
      <c r="AC45" s="243"/>
      <c r="AD45" s="243"/>
      <c r="AE45" s="244"/>
    </row>
    <row r="46" spans="1:31" ht="12.75">
      <c r="A46" s="78"/>
      <c r="B46" s="82">
        <f t="shared" si="3"/>
        <v>1.1291500681071593</v>
      </c>
      <c r="C46" s="79">
        <f t="shared" si="4"/>
        <v>9</v>
      </c>
      <c r="D46" s="48">
        <f>IF(C46&lt;=Configure!$E$54,C46/24,IF(C46&lt;=Configure!$E$55,C46/Configure!$E$54,C46/Configure!$E$55))</f>
        <v>0.375</v>
      </c>
      <c r="E46" s="54" t="str">
        <f>IF(C46&lt;=Configure!$E$54,Configure!$H$54,IF(C46&lt;=Configure!$E$55,Configure!$H$55,Configure!$H$56))</f>
        <v>Days</v>
      </c>
      <c r="F46" s="50">
        <f t="shared" si="0"/>
        <v>0</v>
      </c>
      <c r="G46" s="51" t="str">
        <f t="shared" si="1"/>
        <v>Normal</v>
      </c>
      <c r="H46" s="133">
        <f t="shared" si="5"/>
        <v>0</v>
      </c>
      <c r="I46" s="51" t="str">
        <f t="shared" si="2"/>
        <v>Nominal</v>
      </c>
      <c r="J46" s="132">
        <f t="shared" si="6"/>
        <v>0</v>
      </c>
      <c r="K46" s="156">
        <f>VLOOKUP(J46,'Radiation Sickness'!$B$5:$F$12,3,TRUE)</f>
        <v>0</v>
      </c>
      <c r="L46" s="156" t="str">
        <f>VLOOKUP(J46,'Radiation Sickness'!$B$5:$F$12,4,TRUE)</f>
        <v>1. Elevated</v>
      </c>
      <c r="O46" s="84"/>
      <c r="T46" s="52" t="s">
        <v>35</v>
      </c>
      <c r="U46" s="114"/>
      <c r="W46" s="242"/>
      <c r="X46" s="243"/>
      <c r="Y46" s="243"/>
      <c r="Z46" s="243"/>
      <c r="AA46" s="243"/>
      <c r="AB46" s="243"/>
      <c r="AC46" s="243"/>
      <c r="AD46" s="243"/>
      <c r="AE46" s="244"/>
    </row>
    <row r="47" spans="1:31" ht="12.75">
      <c r="A47" s="78"/>
      <c r="B47" s="82">
        <f t="shared" si="3"/>
        <v>1.1832946624549385</v>
      </c>
      <c r="C47" s="79">
        <f t="shared" si="4"/>
        <v>10</v>
      </c>
      <c r="D47" s="48">
        <f>IF(C47&lt;=Configure!$E$54,C47/24,IF(C47&lt;=Configure!$E$55,C47/Configure!$E$54,C47/Configure!$E$55))</f>
        <v>0.4166666666666667</v>
      </c>
      <c r="E47" s="54" t="str">
        <f>IF(C47&lt;=Configure!$E$54,Configure!$H$54,IF(C47&lt;=Configure!$E$55,Configure!$H$55,Configure!$H$56))</f>
        <v>Days</v>
      </c>
      <c r="F47" s="50">
        <f t="shared" si="0"/>
        <v>0</v>
      </c>
      <c r="G47" s="51" t="str">
        <f t="shared" si="1"/>
        <v>Normal</v>
      </c>
      <c r="H47" s="133">
        <f t="shared" si="5"/>
        <v>0</v>
      </c>
      <c r="I47" s="51" t="str">
        <f t="shared" si="2"/>
        <v>Nominal</v>
      </c>
      <c r="J47" s="132">
        <f t="shared" si="6"/>
        <v>0</v>
      </c>
      <c r="K47" s="156">
        <f>VLOOKUP(J47,'Radiation Sickness'!$B$5:$F$12,3,TRUE)</f>
        <v>0</v>
      </c>
      <c r="L47" s="156" t="str">
        <f>VLOOKUP(J47,'Radiation Sickness'!$B$5:$F$12,4,TRUE)</f>
        <v>1. Elevated</v>
      </c>
      <c r="N47" s="47" t="s">
        <v>145</v>
      </c>
      <c r="S47" s="52" t="s">
        <v>34</v>
      </c>
      <c r="T47" s="52" t="s">
        <v>36</v>
      </c>
      <c r="U47" s="2"/>
      <c r="W47" s="242"/>
      <c r="X47" s="243"/>
      <c r="Y47" s="243"/>
      <c r="Z47" s="243"/>
      <c r="AA47" s="243"/>
      <c r="AB47" s="243"/>
      <c r="AC47" s="243"/>
      <c r="AD47" s="243"/>
      <c r="AE47" s="244"/>
    </row>
    <row r="48" spans="1:31" ht="12.75">
      <c r="A48" s="78"/>
      <c r="B48" s="82">
        <f t="shared" si="3"/>
        <v>1.2322744058673438</v>
      </c>
      <c r="C48" s="79">
        <f t="shared" si="4"/>
        <v>11</v>
      </c>
      <c r="D48" s="48">
        <f>IF(C48&lt;=Configure!$E$54,C48/24,IF(C48&lt;=Configure!$E$55,C48/Configure!$E$54,C48/Configure!$E$55))</f>
        <v>0.4583333333333333</v>
      </c>
      <c r="E48" s="54" t="str">
        <f>IF(C48&lt;=Configure!$E$54,Configure!$H$54,IF(C48&lt;=Configure!$E$55,Configure!$H$55,Configure!$H$56))</f>
        <v>Days</v>
      </c>
      <c r="F48" s="50">
        <f t="shared" si="0"/>
        <v>0</v>
      </c>
      <c r="G48" s="51" t="str">
        <f t="shared" si="1"/>
        <v>Normal</v>
      </c>
      <c r="H48" s="133">
        <f t="shared" si="5"/>
        <v>0</v>
      </c>
      <c r="I48" s="51" t="str">
        <f t="shared" si="2"/>
        <v>Nominal</v>
      </c>
      <c r="J48" s="132">
        <f t="shared" si="6"/>
        <v>0</v>
      </c>
      <c r="K48" s="156">
        <f>VLOOKUP(J48,'Radiation Sickness'!$B$5:$F$12,3,TRUE)</f>
        <v>0</v>
      </c>
      <c r="L48" s="156" t="str">
        <f>VLOOKUP(J48,'Radiation Sickness'!$B$5:$F$12,4,TRUE)</f>
        <v>1. Elevated</v>
      </c>
      <c r="R48" s="83" t="str">
        <f>"Greater than "&amp;N49&amp;" rad/hr is labeled"</f>
        <v>Greater than 1 rad/hr is labeled</v>
      </c>
      <c r="S48" s="195" t="s">
        <v>146</v>
      </c>
      <c r="T48" s="52"/>
      <c r="U48" s="2"/>
      <c r="W48" s="242"/>
      <c r="X48" s="243"/>
      <c r="Y48" s="243"/>
      <c r="Z48" s="243"/>
      <c r="AA48" s="243"/>
      <c r="AB48" s="243"/>
      <c r="AC48" s="243"/>
      <c r="AD48" s="243"/>
      <c r="AE48" s="244"/>
    </row>
    <row r="49" spans="1:31" ht="12.75">
      <c r="A49" s="78"/>
      <c r="B49" s="82">
        <f t="shared" si="3"/>
        <v>1.276989408269624</v>
      </c>
      <c r="C49" s="79">
        <f t="shared" si="4"/>
        <v>12</v>
      </c>
      <c r="D49" s="48">
        <f>IF(C49&lt;=Configure!$E$54,C49/24,IF(C49&lt;=Configure!$E$55,C49/Configure!$E$54,C49/Configure!$E$55))</f>
        <v>0.5</v>
      </c>
      <c r="E49" s="54" t="str">
        <f>IF(C49&lt;=Configure!$E$54,Configure!$H$54,IF(C49&lt;=Configure!$E$55,Configure!$H$55,Configure!$H$56))</f>
        <v>Days</v>
      </c>
      <c r="F49" s="50">
        <f t="shared" si="0"/>
        <v>0</v>
      </c>
      <c r="G49" s="51" t="str">
        <f t="shared" si="1"/>
        <v>Normal</v>
      </c>
      <c r="H49" s="133">
        <f t="shared" si="5"/>
        <v>0</v>
      </c>
      <c r="I49" s="51" t="str">
        <f t="shared" si="2"/>
        <v>Nominal</v>
      </c>
      <c r="J49" s="132">
        <f t="shared" si="6"/>
        <v>0</v>
      </c>
      <c r="K49" s="156">
        <f>VLOOKUP(J49,'Radiation Sickness'!$B$5:$F$12,3,TRUE)</f>
        <v>0</v>
      </c>
      <c r="L49" s="156" t="str">
        <f>VLOOKUP(J49,'Radiation Sickness'!$B$5:$F$12,4,TRUE)</f>
        <v>1. Elevated</v>
      </c>
      <c r="M49" s="81"/>
      <c r="N49" s="191">
        <v>1</v>
      </c>
      <c r="O49" t="s">
        <v>109</v>
      </c>
      <c r="R49" s="49"/>
      <c r="S49" s="195" t="s">
        <v>147</v>
      </c>
      <c r="T49" s="53">
        <f>N49*24</f>
        <v>24</v>
      </c>
      <c r="U49" s="2"/>
      <c r="W49" s="242"/>
      <c r="X49" s="243"/>
      <c r="Y49" s="243"/>
      <c r="Z49" s="243"/>
      <c r="AA49" s="243"/>
      <c r="AB49" s="243"/>
      <c r="AC49" s="243"/>
      <c r="AD49" s="243"/>
      <c r="AE49" s="244"/>
    </row>
    <row r="50" spans="1:31" ht="15.75">
      <c r="A50" s="78"/>
      <c r="B50" s="82">
        <f t="shared" si="3"/>
        <v>1.318123223061841</v>
      </c>
      <c r="C50" s="79">
        <f t="shared" si="4"/>
        <v>13</v>
      </c>
      <c r="D50" s="48">
        <f>IF(C50&lt;=Configure!$E$54,C50/24,IF(C50&lt;=Configure!$E$55,C50/Configure!$E$54,C50/Configure!$E$55))</f>
        <v>0.5416666666666666</v>
      </c>
      <c r="E50" s="54" t="str">
        <f>IF(C50&lt;=Configure!$E$54,Configure!$H$54,IF(C50&lt;=Configure!$E$55,Configure!$H$55,Configure!$H$56))</f>
        <v>Days</v>
      </c>
      <c r="F50" s="50">
        <f t="shared" si="0"/>
        <v>0</v>
      </c>
      <c r="G50" s="51" t="str">
        <f t="shared" si="1"/>
        <v>Normal</v>
      </c>
      <c r="H50" s="133">
        <f t="shared" si="5"/>
        <v>0</v>
      </c>
      <c r="I50" s="51" t="str">
        <f t="shared" si="2"/>
        <v>Nominal</v>
      </c>
      <c r="J50" s="132">
        <f t="shared" si="6"/>
        <v>0</v>
      </c>
      <c r="K50" s="156">
        <f>VLOOKUP(J50,'Radiation Sickness'!$B$5:$F$12,3,TRUE)</f>
        <v>0</v>
      </c>
      <c r="L50" s="156" t="str">
        <f>VLOOKUP(J50,'Radiation Sickness'!$B$5:$F$12,4,TRUE)</f>
        <v>1. Elevated</v>
      </c>
      <c r="M50" s="121"/>
      <c r="N50" s="191">
        <v>0.25</v>
      </c>
      <c r="O50" t="s">
        <v>110</v>
      </c>
      <c r="R50" s="49"/>
      <c r="S50" s="195" t="s">
        <v>148</v>
      </c>
      <c r="T50" s="53">
        <f>N50*24</f>
        <v>6</v>
      </c>
      <c r="U50" s="2"/>
      <c r="W50" s="245"/>
      <c r="X50" s="246"/>
      <c r="Y50" s="246"/>
      <c r="Z50" s="246"/>
      <c r="AA50" s="246"/>
      <c r="AB50" s="246"/>
      <c r="AC50" s="246"/>
      <c r="AD50" s="246"/>
      <c r="AE50" s="247"/>
    </row>
    <row r="51" spans="1:31" ht="12.75">
      <c r="A51" s="78"/>
      <c r="B51" s="82">
        <f t="shared" si="3"/>
        <v>1.3562071871080221</v>
      </c>
      <c r="C51" s="79">
        <f t="shared" si="4"/>
        <v>14</v>
      </c>
      <c r="D51" s="48">
        <f>IF(C51&lt;=Configure!$E$54,C51/24,IF(C51&lt;=Configure!$E$55,C51/Configure!$E$54,C51/Configure!$E$55))</f>
        <v>0.5833333333333334</v>
      </c>
      <c r="E51" s="54" t="str">
        <f>IF(C51&lt;=Configure!$E$54,Configure!$H$54,IF(C51&lt;=Configure!$E$55,Configure!$H$55,Configure!$H$56))</f>
        <v>Days</v>
      </c>
      <c r="F51" s="50">
        <f t="shared" si="0"/>
        <v>0</v>
      </c>
      <c r="G51" s="51" t="str">
        <f t="shared" si="1"/>
        <v>Normal</v>
      </c>
      <c r="H51" s="133">
        <f t="shared" si="5"/>
        <v>0</v>
      </c>
      <c r="I51" s="51" t="str">
        <f t="shared" si="2"/>
        <v>Nominal</v>
      </c>
      <c r="J51" s="132">
        <f t="shared" si="6"/>
        <v>0</v>
      </c>
      <c r="K51" s="156">
        <f>VLOOKUP(J51,'Radiation Sickness'!$B$5:$F$12,3,TRUE)</f>
        <v>0</v>
      </c>
      <c r="L51" s="156" t="str">
        <f>VLOOKUP(J51,'Radiation Sickness'!$B$5:$F$12,4,TRUE)</f>
        <v>1. Elevated</v>
      </c>
      <c r="M51" s="123"/>
      <c r="N51" s="191">
        <v>0.1</v>
      </c>
      <c r="O51" t="s">
        <v>111</v>
      </c>
      <c r="R51" s="49"/>
      <c r="S51" s="195" t="s">
        <v>149</v>
      </c>
      <c r="T51" s="53">
        <f>N51*24</f>
        <v>2.4000000000000004</v>
      </c>
      <c r="U51" s="2"/>
      <c r="W51" s="60"/>
      <c r="X51" s="55"/>
      <c r="Y51" s="55"/>
      <c r="Z51" s="55"/>
      <c r="AA51" s="55"/>
      <c r="AB51" s="55"/>
      <c r="AC51" s="55"/>
      <c r="AD51" s="55"/>
      <c r="AE51" s="56"/>
    </row>
    <row r="52" spans="1:31" ht="12.75">
      <c r="A52" s="78"/>
      <c r="B52" s="82">
        <f t="shared" si="3"/>
        <v>1.3916625094004957</v>
      </c>
      <c r="C52" s="79">
        <f t="shared" si="4"/>
        <v>15</v>
      </c>
      <c r="D52" s="48">
        <f>IF(C52&lt;=Configure!$E$54,C52/24,IF(C52&lt;=Configure!$E$55,C52/Configure!$E$54,C52/Configure!$E$55))</f>
        <v>0.625</v>
      </c>
      <c r="E52" s="54" t="str">
        <f>IF(C52&lt;=Configure!$E$54,Configure!$H$54,IF(C52&lt;=Configure!$E$55,Configure!$H$55,Configure!$H$56))</f>
        <v>Days</v>
      </c>
      <c r="F52" s="50">
        <f t="shared" si="0"/>
        <v>0</v>
      </c>
      <c r="G52" s="51" t="str">
        <f t="shared" si="1"/>
        <v>Normal</v>
      </c>
      <c r="H52" s="133">
        <f t="shared" si="5"/>
        <v>0</v>
      </c>
      <c r="I52" s="51" t="str">
        <f t="shared" si="2"/>
        <v>Nominal</v>
      </c>
      <c r="J52" s="132">
        <f t="shared" si="6"/>
        <v>0</v>
      </c>
      <c r="K52" s="156">
        <f>VLOOKUP(J52,'Radiation Sickness'!$B$5:$F$12,3,TRUE)</f>
        <v>0</v>
      </c>
      <c r="L52" s="156" t="str">
        <f>VLOOKUP(J52,'Radiation Sickness'!$B$5:$F$12,4,TRUE)</f>
        <v>1. Elevated</v>
      </c>
      <c r="M52" s="123"/>
      <c r="N52" s="192">
        <v>0.01</v>
      </c>
      <c r="O52" t="s">
        <v>112</v>
      </c>
      <c r="R52" s="49"/>
      <c r="S52" s="195" t="s">
        <v>150</v>
      </c>
      <c r="T52" s="53">
        <f>N52*24</f>
        <v>0.24</v>
      </c>
      <c r="U52" s="2"/>
      <c r="W52" s="55"/>
      <c r="X52" s="55"/>
      <c r="Y52" s="55"/>
      <c r="Z52" s="55"/>
      <c r="AA52" s="55"/>
      <c r="AB52" s="55"/>
      <c r="AC52" s="55"/>
      <c r="AD52" s="55"/>
      <c r="AE52" s="56"/>
    </row>
    <row r="53" spans="1:31" ht="15.75">
      <c r="A53" s="78"/>
      <c r="B53" s="82">
        <f t="shared" si="3"/>
        <v>1.4248287484320887</v>
      </c>
      <c r="C53" s="79">
        <f t="shared" si="4"/>
        <v>16</v>
      </c>
      <c r="D53" s="48">
        <f>IF(C53&lt;=Configure!$E$54,C53/24,IF(C53&lt;=Configure!$E$55,C53/Configure!$E$54,C53/Configure!$E$55))</f>
        <v>0.6666666666666666</v>
      </c>
      <c r="E53" s="54" t="str">
        <f>IF(C53&lt;=Configure!$E$54,Configure!$H$54,IF(C53&lt;=Configure!$E$55,Configure!$H$55,Configure!$H$56))</f>
        <v>Days</v>
      </c>
      <c r="F53" s="50">
        <f t="shared" si="0"/>
        <v>0</v>
      </c>
      <c r="G53" s="51" t="str">
        <f t="shared" si="1"/>
        <v>Normal</v>
      </c>
      <c r="H53" s="133">
        <f t="shared" si="5"/>
        <v>0</v>
      </c>
      <c r="I53" s="51" t="str">
        <f t="shared" si="2"/>
        <v>Nominal</v>
      </c>
      <c r="J53" s="132">
        <f t="shared" si="6"/>
        <v>0</v>
      </c>
      <c r="K53" s="156">
        <f>VLOOKUP(J53,'Radiation Sickness'!$B$5:$F$12,3,TRUE)</f>
        <v>0</v>
      </c>
      <c r="L53" s="156" t="str">
        <f>VLOOKUP(J53,'Radiation Sickness'!$B$5:$F$12,4,TRUE)</f>
        <v>1. Elevated</v>
      </c>
      <c r="M53" s="123"/>
      <c r="N53" s="123"/>
      <c r="O53" s="124"/>
      <c r="P53" s="125"/>
      <c r="Q53" s="122"/>
      <c r="R53" s="123"/>
      <c r="S53" s="123"/>
      <c r="T53" s="2"/>
      <c r="U53" s="2"/>
      <c r="W53" s="55"/>
      <c r="X53" s="55"/>
      <c r="Y53" s="55"/>
      <c r="Z53" s="55"/>
      <c r="AA53" s="55"/>
      <c r="AB53" s="55"/>
      <c r="AC53" s="55"/>
      <c r="AD53" s="55"/>
      <c r="AE53" s="56"/>
    </row>
    <row r="54" spans="1:31" ht="12.75">
      <c r="A54" s="78"/>
      <c r="B54" s="82">
        <f t="shared" si="3"/>
        <v>1.4559836410903477</v>
      </c>
      <c r="C54" s="79">
        <f t="shared" si="4"/>
        <v>17</v>
      </c>
      <c r="D54" s="48">
        <f>IF(C54&lt;=Configure!$E$54,C54/24,IF(C54&lt;=Configure!$E$55,C54/Configure!$E$54,C54/Configure!$E$55))</f>
        <v>0.7083333333333334</v>
      </c>
      <c r="E54" s="54" t="str">
        <f>IF(C54&lt;=Configure!$E$54,Configure!$H$54,IF(C54&lt;=Configure!$E$55,Configure!$H$55,Configure!$H$56))</f>
        <v>Days</v>
      </c>
      <c r="F54" s="50">
        <f t="shared" si="0"/>
        <v>0</v>
      </c>
      <c r="G54" s="51" t="str">
        <f t="shared" si="1"/>
        <v>Normal</v>
      </c>
      <c r="H54" s="133">
        <f t="shared" si="5"/>
        <v>0</v>
      </c>
      <c r="I54" s="51" t="str">
        <f t="shared" si="2"/>
        <v>Nominal</v>
      </c>
      <c r="J54" s="132">
        <f t="shared" si="6"/>
        <v>0</v>
      </c>
      <c r="K54" s="156">
        <f>VLOOKUP(J54,'Radiation Sickness'!$B$5:$F$12,3,TRUE)</f>
        <v>0</v>
      </c>
      <c r="L54" s="156" t="str">
        <f>VLOOKUP(J54,'Radiation Sickness'!$B$5:$F$12,4,TRUE)</f>
        <v>1. Elevated</v>
      </c>
      <c r="M54" s="123"/>
      <c r="N54" s="123"/>
      <c r="O54" s="123"/>
      <c r="P54" s="123"/>
      <c r="Q54" s="123"/>
      <c r="R54" s="123"/>
      <c r="S54" s="123"/>
      <c r="T54" s="2"/>
      <c r="U54" s="2"/>
      <c r="W54" s="239" t="s">
        <v>40</v>
      </c>
      <c r="X54" s="240"/>
      <c r="Y54" s="240"/>
      <c r="Z54" s="240"/>
      <c r="AA54" s="240"/>
      <c r="AB54" s="240"/>
      <c r="AC54" s="240"/>
      <c r="AD54" s="240"/>
      <c r="AE54" s="241"/>
    </row>
    <row r="55" spans="1:31" ht="12.75">
      <c r="A55" s="78"/>
      <c r="B55" s="82">
        <f t="shared" si="3"/>
        <v>1.4853572552151815</v>
      </c>
      <c r="C55" s="79">
        <f t="shared" si="4"/>
        <v>18</v>
      </c>
      <c r="D55" s="48">
        <f>IF(C55&lt;=Configure!$E$54,C55/24,IF(C55&lt;=Configure!$E$55,C55/Configure!$E$54,C55/Configure!$E$55))</f>
        <v>0.75</v>
      </c>
      <c r="E55" s="54" t="str">
        <f>IF(C55&lt;=Configure!$E$54,Configure!$H$54,IF(C55&lt;=Configure!$E$55,Configure!$H$55,Configure!$H$56))</f>
        <v>Days</v>
      </c>
      <c r="F55" s="50">
        <f t="shared" si="0"/>
        <v>0</v>
      </c>
      <c r="G55" s="51" t="str">
        <f t="shared" si="1"/>
        <v>Normal</v>
      </c>
      <c r="H55" s="133">
        <f t="shared" si="5"/>
        <v>0</v>
      </c>
      <c r="I55" s="51" t="str">
        <f t="shared" si="2"/>
        <v>Nominal</v>
      </c>
      <c r="J55" s="132">
        <f t="shared" si="6"/>
        <v>0</v>
      </c>
      <c r="K55" s="156">
        <f>VLOOKUP(J55,'Radiation Sickness'!$B$5:$F$12,3,TRUE)</f>
        <v>0</v>
      </c>
      <c r="L55" s="156" t="str">
        <f>VLOOKUP(J55,'Radiation Sickness'!$B$5:$F$12,4,TRUE)</f>
        <v>1. Elevated</v>
      </c>
      <c r="M55" s="123"/>
      <c r="N55" s="123"/>
      <c r="O55" s="123"/>
      <c r="P55" s="123"/>
      <c r="Q55" s="123"/>
      <c r="R55" s="123"/>
      <c r="S55" s="123"/>
      <c r="T55" s="2"/>
      <c r="U55" s="2"/>
      <c r="W55" s="242"/>
      <c r="X55" s="243"/>
      <c r="Y55" s="243"/>
      <c r="Z55" s="243"/>
      <c r="AA55" s="243"/>
      <c r="AB55" s="243"/>
      <c r="AC55" s="243"/>
      <c r="AD55" s="243"/>
      <c r="AE55" s="244"/>
    </row>
    <row r="56" spans="2:31" ht="12.75">
      <c r="B56" s="82">
        <f t="shared" si="3"/>
        <v>1.5131423106025146</v>
      </c>
      <c r="C56" s="79">
        <f t="shared" si="4"/>
        <v>19</v>
      </c>
      <c r="D56" s="48">
        <f>IF(C56&lt;=Configure!$E$54,C56/24,IF(C56&lt;=Configure!$E$55,C56/Configure!$E$54,C56/Configure!$E$55))</f>
        <v>0.7916666666666666</v>
      </c>
      <c r="E56" s="54" t="str">
        <f>IF(C56&lt;=Configure!$E$54,Configure!$H$54,IF(C56&lt;=Configure!$E$55,Configure!$H$55,Configure!$H$56))</f>
        <v>Days</v>
      </c>
      <c r="F56" s="50">
        <f t="shared" si="0"/>
        <v>0</v>
      </c>
      <c r="G56" s="51" t="str">
        <f t="shared" si="1"/>
        <v>Normal</v>
      </c>
      <c r="H56" s="133">
        <f t="shared" si="5"/>
        <v>0</v>
      </c>
      <c r="I56" s="51" t="str">
        <f t="shared" si="2"/>
        <v>Nominal</v>
      </c>
      <c r="J56" s="132">
        <f t="shared" si="6"/>
        <v>0</v>
      </c>
      <c r="K56" s="156">
        <f>VLOOKUP(J56,'Radiation Sickness'!$B$5:$F$12,3,TRUE)</f>
        <v>0</v>
      </c>
      <c r="L56" s="156" t="str">
        <f>VLOOKUP(J56,'Radiation Sickness'!$B$5:$F$12,4,TRUE)</f>
        <v>1. Elevated</v>
      </c>
      <c r="M56" s="123"/>
      <c r="N56" s="123"/>
      <c r="O56" s="123"/>
      <c r="P56" s="123"/>
      <c r="Q56" s="123"/>
      <c r="R56" s="123"/>
      <c r="S56" s="123"/>
      <c r="T56" s="2"/>
      <c r="U56" s="2"/>
      <c r="W56" s="242"/>
      <c r="X56" s="243"/>
      <c r="Y56" s="243"/>
      <c r="Z56" s="243"/>
      <c r="AA56" s="243"/>
      <c r="AB56" s="243"/>
      <c r="AC56" s="243"/>
      <c r="AD56" s="243"/>
      <c r="AE56" s="244"/>
    </row>
    <row r="57" spans="2:31" ht="12.75">
      <c r="B57" s="82">
        <f t="shared" si="3"/>
        <v>1.5395018495629604</v>
      </c>
      <c r="C57" s="79">
        <f t="shared" si="4"/>
        <v>20</v>
      </c>
      <c r="D57" s="48">
        <f>IF(C57&lt;=Configure!$E$54,C57/24,IF(C57&lt;=Configure!$E$55,C57/Configure!$E$54,C57/Configure!$E$55))</f>
        <v>0.8333333333333334</v>
      </c>
      <c r="E57" s="54" t="str">
        <f>IF(C57&lt;=Configure!$E$54,Configure!$H$54,IF(C57&lt;=Configure!$E$55,Configure!$H$55,Configure!$H$56))</f>
        <v>Days</v>
      </c>
      <c r="F57" s="50">
        <f t="shared" si="0"/>
        <v>0</v>
      </c>
      <c r="G57" s="51" t="str">
        <f t="shared" si="1"/>
        <v>Normal</v>
      </c>
      <c r="H57" s="133">
        <f t="shared" si="5"/>
        <v>0</v>
      </c>
      <c r="I57" s="51" t="str">
        <f t="shared" si="2"/>
        <v>Nominal</v>
      </c>
      <c r="J57" s="132">
        <f t="shared" si="6"/>
        <v>0</v>
      </c>
      <c r="K57" s="156">
        <f>VLOOKUP(J57,'Radiation Sickness'!$B$5:$F$12,3,TRUE)</f>
        <v>0</v>
      </c>
      <c r="L57" s="156" t="str">
        <f>VLOOKUP(J57,'Radiation Sickness'!$B$5:$F$12,4,TRUE)</f>
        <v>1. Elevated</v>
      </c>
      <c r="M57" s="123"/>
      <c r="N57" s="123"/>
      <c r="O57" s="123"/>
      <c r="P57" s="123"/>
      <c r="Q57" s="123"/>
      <c r="R57" s="123"/>
      <c r="S57" s="123"/>
      <c r="T57" s="2"/>
      <c r="U57" s="2"/>
      <c r="V57" s="56"/>
      <c r="W57" s="242"/>
      <c r="X57" s="243"/>
      <c r="Y57" s="243"/>
      <c r="Z57" s="243"/>
      <c r="AA57" s="243"/>
      <c r="AB57" s="243"/>
      <c r="AC57" s="243"/>
      <c r="AD57" s="243"/>
      <c r="AE57" s="244"/>
    </row>
    <row r="58" spans="2:31" ht="12.75">
      <c r="B58" s="82">
        <f t="shared" si="3"/>
        <v>1.5645750340535798</v>
      </c>
      <c r="C58" s="79">
        <f t="shared" si="4"/>
        <v>21</v>
      </c>
      <c r="D58" s="48">
        <f>IF(C58&lt;=Configure!$E$54,C58/24,IF(C58&lt;=Configure!$E$55,C58/Configure!$E$54,C58/Configure!$E$55))</f>
        <v>0.875</v>
      </c>
      <c r="E58" s="54" t="str">
        <f>IF(C58&lt;=Configure!$E$54,Configure!$H$54,IF(C58&lt;=Configure!$E$55,Configure!$H$55,Configure!$H$56))</f>
        <v>Days</v>
      </c>
      <c r="F58" s="50">
        <f t="shared" si="0"/>
        <v>0</v>
      </c>
      <c r="G58" s="51" t="str">
        <f t="shared" si="1"/>
        <v>Normal</v>
      </c>
      <c r="H58" s="133">
        <f t="shared" si="5"/>
        <v>0</v>
      </c>
      <c r="I58" s="51" t="str">
        <f t="shared" si="2"/>
        <v>Nominal</v>
      </c>
      <c r="J58" s="132">
        <f t="shared" si="6"/>
        <v>0</v>
      </c>
      <c r="K58" s="156">
        <f>VLOOKUP(J58,'Radiation Sickness'!$B$5:$F$12,3,TRUE)</f>
        <v>0</v>
      </c>
      <c r="L58" s="156" t="str">
        <f>VLOOKUP(J58,'Radiation Sickness'!$B$5:$F$12,4,TRUE)</f>
        <v>1. Elevated</v>
      </c>
      <c r="M58" s="123"/>
      <c r="N58" s="123"/>
      <c r="O58" s="123"/>
      <c r="P58" s="123"/>
      <c r="Q58" s="123"/>
      <c r="R58" s="123"/>
      <c r="S58" s="123"/>
      <c r="T58" s="2"/>
      <c r="U58" s="2"/>
      <c r="V58" s="56"/>
      <c r="W58" s="242"/>
      <c r="X58" s="243"/>
      <c r="Y58" s="243"/>
      <c r="Z58" s="243"/>
      <c r="AA58" s="243"/>
      <c r="AB58" s="243"/>
      <c r="AC58" s="243"/>
      <c r="AD58" s="243"/>
      <c r="AE58" s="244"/>
    </row>
    <row r="59" spans="2:31" ht="12.75">
      <c r="B59" s="82">
        <f t="shared" si="3"/>
        <v>1.5884815929753662</v>
      </c>
      <c r="C59" s="79">
        <f t="shared" si="4"/>
        <v>22</v>
      </c>
      <c r="D59" s="48">
        <f>IF(C59&lt;=Configure!$E$54,C59/24,IF(C59&lt;=Configure!$E$55,C59/Configure!$E$54,C59/Configure!$E$55))</f>
        <v>0.9166666666666666</v>
      </c>
      <c r="E59" s="54" t="str">
        <f>IF(C59&lt;=Configure!$E$54,Configure!$H$54,IF(C59&lt;=Configure!$E$55,Configure!$H$55,Configure!$H$56))</f>
        <v>Days</v>
      </c>
      <c r="F59" s="50">
        <f t="shared" si="0"/>
        <v>0</v>
      </c>
      <c r="G59" s="51" t="str">
        <f t="shared" si="1"/>
        <v>Normal</v>
      </c>
      <c r="H59" s="133">
        <f t="shared" si="5"/>
        <v>0</v>
      </c>
      <c r="I59" s="51" t="str">
        <f t="shared" si="2"/>
        <v>Nominal</v>
      </c>
      <c r="J59" s="132">
        <f t="shared" si="6"/>
        <v>0</v>
      </c>
      <c r="K59" s="156">
        <f>VLOOKUP(J59,'Radiation Sickness'!$B$5:$F$12,3,TRUE)</f>
        <v>0</v>
      </c>
      <c r="L59" s="156" t="str">
        <f>VLOOKUP(J59,'Radiation Sickness'!$B$5:$F$12,4,TRUE)</f>
        <v>1. Elevated</v>
      </c>
      <c r="M59" s="123"/>
      <c r="N59" s="123"/>
      <c r="O59" s="123"/>
      <c r="P59" s="123"/>
      <c r="Q59" s="123"/>
      <c r="R59" s="123"/>
      <c r="S59" s="123"/>
      <c r="T59" s="2"/>
      <c r="U59" s="2"/>
      <c r="W59" s="242"/>
      <c r="X59" s="243"/>
      <c r="Y59" s="243"/>
      <c r="Z59" s="243"/>
      <c r="AA59" s="243"/>
      <c r="AB59" s="243"/>
      <c r="AC59" s="243"/>
      <c r="AD59" s="243"/>
      <c r="AE59" s="244"/>
    </row>
    <row r="60" spans="2:31" ht="15.75">
      <c r="B60" s="82">
        <f t="shared" si="3"/>
        <v>1.6113252800759312</v>
      </c>
      <c r="C60" s="79">
        <f t="shared" si="4"/>
        <v>23</v>
      </c>
      <c r="D60" s="48">
        <f>IF(C60&lt;=Configure!$E$54,C60/24,IF(C60&lt;=Configure!$E$55,C60/Configure!$E$54,C60/Configure!$E$55))</f>
        <v>0.9583333333333334</v>
      </c>
      <c r="E60" s="54" t="str">
        <f>IF(C60&lt;=Configure!$E$54,Configure!$H$54,IF(C60&lt;=Configure!$E$55,Configure!$H$55,Configure!$H$56))</f>
        <v>Days</v>
      </c>
      <c r="F60" s="50">
        <f t="shared" si="0"/>
        <v>0</v>
      </c>
      <c r="G60" s="51" t="str">
        <f t="shared" si="1"/>
        <v>Normal</v>
      </c>
      <c r="H60" s="133">
        <f t="shared" si="5"/>
        <v>0</v>
      </c>
      <c r="I60" s="51" t="str">
        <f t="shared" si="2"/>
        <v>Nominal</v>
      </c>
      <c r="J60" s="132">
        <f t="shared" si="6"/>
        <v>0</v>
      </c>
      <c r="K60" s="156">
        <f>VLOOKUP(J60,'Radiation Sickness'!$B$5:$F$12,3,TRUE)</f>
        <v>0</v>
      </c>
      <c r="L60" s="156" t="str">
        <f>VLOOKUP(J60,'Radiation Sickness'!$B$5:$F$12,4,TRUE)</f>
        <v>1. Elevated</v>
      </c>
      <c r="M60" s="126"/>
      <c r="N60" s="123"/>
      <c r="O60" s="123"/>
      <c r="P60" s="123"/>
      <c r="Q60" s="123"/>
      <c r="R60" s="123"/>
      <c r="S60" s="123"/>
      <c r="T60" s="2"/>
      <c r="U60" s="2"/>
      <c r="W60" s="242"/>
      <c r="X60" s="243"/>
      <c r="Y60" s="243"/>
      <c r="Z60" s="243"/>
      <c r="AA60" s="243"/>
      <c r="AB60" s="243"/>
      <c r="AC60" s="243"/>
      <c r="AD60" s="243"/>
      <c r="AE60" s="244"/>
    </row>
    <row r="61" spans="2:31" ht="12.75">
      <c r="B61" s="82">
        <f t="shared" si="3"/>
        <v>1.6331965953776462</v>
      </c>
      <c r="C61" s="79">
        <f t="shared" si="4"/>
        <v>24</v>
      </c>
      <c r="D61" s="48">
        <f>IF(C61&lt;=Configure!$E$54,C61/24,IF(C61&lt;=Configure!$E$55,C61/Configure!$E$54,C61/Configure!$E$55))</f>
        <v>1</v>
      </c>
      <c r="E61" s="54" t="str">
        <f>IF(C61&lt;=Configure!$E$54,Configure!$H$54,IF(C61&lt;=Configure!$E$55,Configure!$H$55,Configure!$H$56))</f>
        <v>Days</v>
      </c>
      <c r="F61" s="50">
        <f t="shared" si="0"/>
        <v>0</v>
      </c>
      <c r="G61" s="51" t="str">
        <f t="shared" si="1"/>
        <v>Normal</v>
      </c>
      <c r="H61" s="133">
        <f t="shared" si="5"/>
        <v>0</v>
      </c>
      <c r="I61" s="51" t="str">
        <f t="shared" si="2"/>
        <v>Nominal</v>
      </c>
      <c r="J61" s="132">
        <f t="shared" si="6"/>
        <v>0</v>
      </c>
      <c r="K61" s="156">
        <f>VLOOKUP(J61,'Radiation Sickness'!$B$5:$F$12,3,TRUE)</f>
        <v>0</v>
      </c>
      <c r="L61" s="156" t="str">
        <f>VLOOKUP(J61,'Radiation Sickness'!$B$5:$F$12,4,TRUE)</f>
        <v>1. Elevated</v>
      </c>
      <c r="M61" s="123"/>
      <c r="N61" s="123"/>
      <c r="O61" s="123"/>
      <c r="P61" s="123"/>
      <c r="Q61" s="123"/>
      <c r="R61" s="123"/>
      <c r="S61" s="123"/>
      <c r="T61" s="2"/>
      <c r="U61" s="2"/>
      <c r="W61" s="242"/>
      <c r="X61" s="243"/>
      <c r="Y61" s="243"/>
      <c r="Z61" s="243"/>
      <c r="AA61" s="243"/>
      <c r="AB61" s="243"/>
      <c r="AC61" s="243"/>
      <c r="AD61" s="243"/>
      <c r="AE61" s="244"/>
    </row>
    <row r="62" spans="2:31" ht="12.75">
      <c r="B62" s="82">
        <f t="shared" si="3"/>
        <v>1.6541749506938324</v>
      </c>
      <c r="C62" s="79">
        <f t="shared" si="4"/>
        <v>25</v>
      </c>
      <c r="D62" s="48">
        <f>IF(C62&lt;=Configure!$E$54,C62/24,IF(C62&lt;=Configure!$E$55,C62/Configure!$E$54,C62/Configure!$E$55))</f>
        <v>1.0416666666666667</v>
      </c>
      <c r="E62" s="54" t="str">
        <f>IF(C62&lt;=Configure!$E$54,Configure!$H$54,IF(C62&lt;=Configure!$E$55,Configure!$H$55,Configure!$H$56))</f>
        <v>Days</v>
      </c>
      <c r="F62" s="50">
        <f t="shared" si="0"/>
        <v>0</v>
      </c>
      <c r="G62" s="51" t="str">
        <f t="shared" si="1"/>
        <v>Normal</v>
      </c>
      <c r="H62" s="133">
        <f t="shared" si="5"/>
        <v>0</v>
      </c>
      <c r="I62" s="51" t="str">
        <f t="shared" si="2"/>
        <v>Nominal</v>
      </c>
      <c r="J62" s="132">
        <f t="shared" si="6"/>
        <v>0</v>
      </c>
      <c r="K62" s="156">
        <f>VLOOKUP(J62,'Radiation Sickness'!$B$5:$F$12,3,TRUE)</f>
        <v>0</v>
      </c>
      <c r="L62" s="156" t="str">
        <f>VLOOKUP(J62,'Radiation Sickness'!$B$5:$F$12,4,TRUE)</f>
        <v>1. Elevated</v>
      </c>
      <c r="M62" s="123"/>
      <c r="N62" s="127"/>
      <c r="O62" s="123"/>
      <c r="P62" s="123"/>
      <c r="Q62" s="123"/>
      <c r="R62" s="123"/>
      <c r="S62" s="123"/>
      <c r="T62" s="2"/>
      <c r="U62" s="2"/>
      <c r="W62" s="245"/>
      <c r="X62" s="246"/>
      <c r="Y62" s="246"/>
      <c r="Z62" s="246"/>
      <c r="AA62" s="246"/>
      <c r="AB62" s="246"/>
      <c r="AC62" s="246"/>
      <c r="AD62" s="246"/>
      <c r="AE62" s="247"/>
    </row>
    <row r="63" spans="2:31" ht="12.75">
      <c r="B63" s="82">
        <f t="shared" si="3"/>
        <v>1.674330410169863</v>
      </c>
      <c r="C63" s="79">
        <f t="shared" si="4"/>
        <v>26</v>
      </c>
      <c r="D63" s="48">
        <f>IF(C63&lt;=Configure!$E$54,C63/24,IF(C63&lt;=Configure!$E$55,C63/Configure!$E$54,C63/Configure!$E$55))</f>
        <v>1.0833333333333333</v>
      </c>
      <c r="E63" s="54" t="str">
        <f>IF(C63&lt;=Configure!$E$54,Configure!$H$54,IF(C63&lt;=Configure!$E$55,Configure!$H$55,Configure!$H$56))</f>
        <v>Days</v>
      </c>
      <c r="F63" s="50">
        <f t="shared" si="0"/>
        <v>0</v>
      </c>
      <c r="G63" s="51" t="str">
        <f t="shared" si="1"/>
        <v>Normal</v>
      </c>
      <c r="H63" s="133">
        <f t="shared" si="5"/>
        <v>0</v>
      </c>
      <c r="I63" s="51" t="str">
        <f t="shared" si="2"/>
        <v>Nominal</v>
      </c>
      <c r="J63" s="132">
        <f t="shared" si="6"/>
        <v>0</v>
      </c>
      <c r="K63" s="156">
        <f>VLOOKUP(J63,'Radiation Sickness'!$B$5:$F$12,3,TRUE)</f>
        <v>0</v>
      </c>
      <c r="L63" s="156" t="str">
        <f>VLOOKUP(J63,'Radiation Sickness'!$B$5:$F$12,4,TRUE)</f>
        <v>1. Elevated</v>
      </c>
      <c r="M63" s="123"/>
      <c r="N63" s="127"/>
      <c r="O63" s="123"/>
      <c r="P63" s="123"/>
      <c r="Q63" s="123"/>
      <c r="R63" s="123"/>
      <c r="S63" s="123"/>
      <c r="T63" s="2"/>
      <c r="U63" s="2"/>
      <c r="W63" s="56"/>
      <c r="X63" s="56"/>
      <c r="Y63" s="56"/>
      <c r="Z63" s="56"/>
      <c r="AA63" s="56"/>
      <c r="AB63" s="56"/>
      <c r="AC63" s="56"/>
      <c r="AD63" s="56"/>
      <c r="AE63" s="56"/>
    </row>
    <row r="64" spans="2:31" ht="12.75">
      <c r="B64" s="82">
        <f t="shared" si="3"/>
        <v>1.693725102160739</v>
      </c>
      <c r="C64" s="79">
        <f t="shared" si="4"/>
        <v>27</v>
      </c>
      <c r="D64" s="48">
        <f>IF(C64&lt;=Configure!$E$54,C64/24,IF(C64&lt;=Configure!$E$55,C64/Configure!$E$54,C64/Configure!$E$55))</f>
        <v>1.125</v>
      </c>
      <c r="E64" s="54" t="str">
        <f>IF(C64&lt;=Configure!$E$54,Configure!$H$54,IF(C64&lt;=Configure!$E$55,Configure!$H$55,Configure!$H$56))</f>
        <v>Days</v>
      </c>
      <c r="F64" s="50">
        <f t="shared" si="0"/>
        <v>0</v>
      </c>
      <c r="G64" s="51" t="str">
        <f t="shared" si="1"/>
        <v>Normal</v>
      </c>
      <c r="H64" s="133">
        <f t="shared" si="5"/>
        <v>0</v>
      </c>
      <c r="I64" s="51" t="str">
        <f t="shared" si="2"/>
        <v>Nominal</v>
      </c>
      <c r="J64" s="132">
        <f t="shared" si="6"/>
        <v>0</v>
      </c>
      <c r="K64" s="156">
        <f>VLOOKUP(J64,'Radiation Sickness'!$B$5:$F$12,3,TRUE)</f>
        <v>0</v>
      </c>
      <c r="L64" s="156" t="str">
        <f>VLOOKUP(J64,'Radiation Sickness'!$B$5:$F$12,4,TRUE)</f>
        <v>1. Elevated</v>
      </c>
      <c r="M64" s="123"/>
      <c r="N64" s="127"/>
      <c r="O64" s="123"/>
      <c r="P64" s="123"/>
      <c r="Q64" s="123"/>
      <c r="R64" s="123"/>
      <c r="S64" s="123"/>
      <c r="T64" s="2"/>
      <c r="U64" s="2"/>
      <c r="W64" s="56"/>
      <c r="X64" s="56"/>
      <c r="Y64" s="56"/>
      <c r="Z64" s="56"/>
      <c r="AA64" s="56"/>
      <c r="AB64" s="56"/>
      <c r="AC64" s="56"/>
      <c r="AD64" s="56"/>
      <c r="AE64" s="56"/>
    </row>
    <row r="65" spans="2:21" ht="12.75">
      <c r="B65" s="82">
        <f t="shared" si="3"/>
        <v>1.7124143742160443</v>
      </c>
      <c r="C65" s="79">
        <f t="shared" si="4"/>
        <v>28</v>
      </c>
      <c r="D65" s="48">
        <f>IF(C65&lt;=Configure!$E$54,C65/24,IF(C65&lt;=Configure!$E$55,C65/Configure!$E$54,C65/Configure!$E$55))</f>
        <v>1.1666666666666667</v>
      </c>
      <c r="E65" s="54" t="str">
        <f>IF(C65&lt;=Configure!$E$54,Configure!$H$54,IF(C65&lt;=Configure!$E$55,Configure!$H$55,Configure!$H$56))</f>
        <v>Days</v>
      </c>
      <c r="F65" s="50">
        <f t="shared" si="0"/>
        <v>0</v>
      </c>
      <c r="G65" s="51" t="str">
        <f t="shared" si="1"/>
        <v>Normal</v>
      </c>
      <c r="H65" s="133">
        <f t="shared" si="5"/>
        <v>0</v>
      </c>
      <c r="I65" s="51" t="str">
        <f t="shared" si="2"/>
        <v>Nominal</v>
      </c>
      <c r="J65" s="132">
        <f t="shared" si="6"/>
        <v>0</v>
      </c>
      <c r="K65" s="156">
        <f>VLOOKUP(J65,'Radiation Sickness'!$B$5:$F$12,3,TRUE)</f>
        <v>0</v>
      </c>
      <c r="L65" s="156" t="str">
        <f>VLOOKUP(J65,'Radiation Sickness'!$B$5:$F$12,4,TRUE)</f>
        <v>1. Elevated</v>
      </c>
      <c r="M65" s="123"/>
      <c r="N65" s="127"/>
      <c r="O65" s="123"/>
      <c r="P65" s="123"/>
      <c r="Q65" s="123"/>
      <c r="R65" s="123"/>
      <c r="S65" s="123"/>
      <c r="T65" s="2"/>
      <c r="U65" s="2"/>
    </row>
    <row r="66" spans="2:21" ht="12.75">
      <c r="B66" s="82">
        <f t="shared" si="3"/>
        <v>1.7304477452986229</v>
      </c>
      <c r="C66" s="79">
        <f t="shared" si="4"/>
        <v>29</v>
      </c>
      <c r="D66" s="48">
        <f>IF(C66&lt;=Configure!$E$54,C66/24,IF(C66&lt;=Configure!$E$55,C66/Configure!$E$54,C66/Configure!$E$55))</f>
        <v>1.2083333333333333</v>
      </c>
      <c r="E66" s="54" t="str">
        <f>IF(C66&lt;=Configure!$E$54,Configure!$H$54,IF(C66&lt;=Configure!$E$55,Configure!$H$55,Configure!$H$56))</f>
        <v>Days</v>
      </c>
      <c r="F66" s="50">
        <f t="shared" si="0"/>
        <v>0</v>
      </c>
      <c r="G66" s="51" t="str">
        <f t="shared" si="1"/>
        <v>Normal</v>
      </c>
      <c r="H66" s="133">
        <f t="shared" si="5"/>
        <v>0</v>
      </c>
      <c r="I66" s="51" t="str">
        <f t="shared" si="2"/>
        <v>Nominal</v>
      </c>
      <c r="J66" s="132">
        <f t="shared" si="6"/>
        <v>0</v>
      </c>
      <c r="K66" s="156">
        <f>VLOOKUP(J66,'Radiation Sickness'!$B$5:$F$12,3,TRUE)</f>
        <v>0</v>
      </c>
      <c r="L66" s="156" t="str">
        <f>VLOOKUP(J66,'Radiation Sickness'!$B$5:$F$12,4,TRUE)</f>
        <v>1. Elevated</v>
      </c>
      <c r="M66" s="123"/>
      <c r="N66" s="127"/>
      <c r="O66" s="123"/>
      <c r="P66" s="123"/>
      <c r="Q66" s="123"/>
      <c r="R66" s="123"/>
      <c r="S66" s="123"/>
      <c r="T66" s="2"/>
      <c r="U66" s="2"/>
    </row>
    <row r="67" spans="2:21" ht="12.75">
      <c r="B67" s="82">
        <f t="shared" si="3"/>
        <v>1.747869696508518</v>
      </c>
      <c r="C67" s="79">
        <f t="shared" si="4"/>
        <v>30</v>
      </c>
      <c r="D67" s="48">
        <f>IF(C67&lt;=Configure!$E$54,C67/24,IF(C67&lt;=Configure!$E$55,C67/Configure!$E$54,C67/Configure!$E$55))</f>
        <v>1.25</v>
      </c>
      <c r="E67" s="54" t="str">
        <f>IF(C67&lt;=Configure!$E$54,Configure!$H$54,IF(C67&lt;=Configure!$E$55,Configure!$H$55,Configure!$H$56))</f>
        <v>Days</v>
      </c>
      <c r="F67" s="50">
        <f t="shared" si="0"/>
        <v>0</v>
      </c>
      <c r="G67" s="51" t="str">
        <f t="shared" si="1"/>
        <v>Normal</v>
      </c>
      <c r="H67" s="133">
        <f t="shared" si="5"/>
        <v>0</v>
      </c>
      <c r="I67" s="51" t="str">
        <f t="shared" si="2"/>
        <v>Nominal</v>
      </c>
      <c r="J67" s="132">
        <f t="shared" si="6"/>
        <v>0</v>
      </c>
      <c r="K67" s="156">
        <f>VLOOKUP(J67,'Radiation Sickness'!$B$5:$F$12,3,TRUE)</f>
        <v>0</v>
      </c>
      <c r="L67" s="156" t="str">
        <f>VLOOKUP(J67,'Radiation Sickness'!$B$5:$F$12,4,TRUE)</f>
        <v>1. Elevated</v>
      </c>
      <c r="M67" s="123"/>
      <c r="N67" s="127"/>
      <c r="O67" s="123"/>
      <c r="P67" s="123"/>
      <c r="Q67" s="123"/>
      <c r="R67" s="123"/>
      <c r="S67" s="123"/>
      <c r="T67" s="2"/>
      <c r="U67" s="2"/>
    </row>
    <row r="68" spans="2:21" ht="12.75">
      <c r="B68" s="82">
        <f t="shared" si="3"/>
        <v>1.764720332103851</v>
      </c>
      <c r="C68" s="79">
        <f t="shared" si="4"/>
        <v>31</v>
      </c>
      <c r="D68" s="48">
        <f>IF(C68&lt;=Configure!$E$54,C68/24,IF(C68&lt;=Configure!$E$55,C68/Configure!$E$54,C68/Configure!$E$55))</f>
        <v>1.2916666666666667</v>
      </c>
      <c r="E68" s="54" t="str">
        <f>IF(C68&lt;=Configure!$E$54,Configure!$H$54,IF(C68&lt;=Configure!$E$55,Configure!$H$55,Configure!$H$56))</f>
        <v>Days</v>
      </c>
      <c r="F68" s="50">
        <f t="shared" si="0"/>
        <v>0</v>
      </c>
      <c r="G68" s="51" t="str">
        <f t="shared" si="1"/>
        <v>Normal</v>
      </c>
      <c r="H68" s="133">
        <f t="shared" si="5"/>
        <v>0</v>
      </c>
      <c r="I68" s="51" t="str">
        <f t="shared" si="2"/>
        <v>Nominal</v>
      </c>
      <c r="J68" s="132">
        <f t="shared" si="6"/>
        <v>0</v>
      </c>
      <c r="K68" s="156">
        <f>VLOOKUP(J68,'Radiation Sickness'!$B$5:$F$12,3,TRUE)</f>
        <v>0</v>
      </c>
      <c r="L68" s="156" t="str">
        <f>VLOOKUP(J68,'Radiation Sickness'!$B$5:$F$12,4,TRUE)</f>
        <v>1. Elevated</v>
      </c>
      <c r="M68" s="123"/>
      <c r="N68" s="127"/>
      <c r="O68" s="123"/>
      <c r="P68" s="123"/>
      <c r="Q68" s="123"/>
      <c r="R68" s="123"/>
      <c r="S68" s="123"/>
      <c r="T68" s="2"/>
      <c r="U68" s="2"/>
    </row>
    <row r="69" spans="2:21" ht="12.75">
      <c r="B69" s="82">
        <f t="shared" si="3"/>
        <v>1.7810359355401109</v>
      </c>
      <c r="C69" s="79">
        <f t="shared" si="4"/>
        <v>32</v>
      </c>
      <c r="D69" s="48">
        <f>IF(C69&lt;=Configure!$E$54,C69/24,IF(C69&lt;=Configure!$E$55,C69/Configure!$E$54,C69/Configure!$E$55))</f>
        <v>1.3333333333333333</v>
      </c>
      <c r="E69" s="54" t="str">
        <f>IF(C69&lt;=Configure!$E$54,Configure!$H$54,IF(C69&lt;=Configure!$E$55,Configure!$H$55,Configure!$H$56))</f>
        <v>Days</v>
      </c>
      <c r="F69" s="50">
        <f aca="true" t="shared" si="7" ref="F69:F100">$C$30/(10^B69)</f>
        <v>0</v>
      </c>
      <c r="G69" s="51" t="str">
        <f t="shared" si="1"/>
        <v>Normal</v>
      </c>
      <c r="H69" s="133">
        <f t="shared" si="5"/>
        <v>0</v>
      </c>
      <c r="I69" s="51" t="str">
        <f aca="true" t="shared" si="8" ref="I69:I100">IF(H69&lt;=$N$49,IF(H69&lt;=$N$50,IF(H69&lt;=$N$51,IF(H69&lt;=$N$52,$S$52,$S$51),$S$50),$S$49),$S$48)</f>
        <v>Nominal</v>
      </c>
      <c r="J69" s="132">
        <f t="shared" si="6"/>
        <v>0</v>
      </c>
      <c r="K69" s="156">
        <f>VLOOKUP(J69,'Radiation Sickness'!$B$5:$F$12,3,TRUE)</f>
        <v>0</v>
      </c>
      <c r="L69" s="156" t="str">
        <f>VLOOKUP(J69,'Radiation Sickness'!$B$5:$F$12,4,TRUE)</f>
        <v>1. Elevated</v>
      </c>
      <c r="M69" s="123"/>
      <c r="N69" s="127"/>
      <c r="O69" s="123"/>
      <c r="P69" s="123"/>
      <c r="Q69" s="123"/>
      <c r="R69" s="123"/>
      <c r="S69" s="123"/>
      <c r="T69" s="2"/>
      <c r="U69" s="2"/>
    </row>
    <row r="70" spans="2:21" ht="12.75">
      <c r="B70" s="82">
        <f t="shared" si="3"/>
        <v>1.7968494399209234</v>
      </c>
      <c r="C70" s="79">
        <f t="shared" si="4"/>
        <v>33</v>
      </c>
      <c r="D70" s="48">
        <f>IF(C70&lt;=Configure!$E$54,C70/24,IF(C70&lt;=Configure!$E$55,C70/Configure!$E$54,C70/Configure!$E$55))</f>
        <v>1.375</v>
      </c>
      <c r="E70" s="54" t="str">
        <f>IF(C70&lt;=Configure!$E$54,Configure!$H$54,IF(C70&lt;=Configure!$E$55,Configure!$H$55,Configure!$H$56))</f>
        <v>Days</v>
      </c>
      <c r="F70" s="50">
        <f t="shared" si="7"/>
        <v>0</v>
      </c>
      <c r="G70" s="51" t="str">
        <f aca="true" t="shared" si="9" ref="G70:G101">IF(F70&lt;=$N$41,IF(F70&lt;=$N$42,IF(F70&lt;=$N$43,IF(F70&lt;=$N$44,$S$44,$S$43),$S$42),$S$41),$S$40)</f>
        <v>Normal</v>
      </c>
      <c r="H70" s="133">
        <f t="shared" si="5"/>
        <v>0</v>
      </c>
      <c r="I70" s="51" t="str">
        <f t="shared" si="8"/>
        <v>Nominal</v>
      </c>
      <c r="J70" s="132">
        <f t="shared" si="6"/>
        <v>0</v>
      </c>
      <c r="K70" s="156">
        <f>VLOOKUP(J70,'Radiation Sickness'!$B$5:$F$12,3,TRUE)</f>
        <v>0</v>
      </c>
      <c r="L70" s="156" t="str">
        <f>VLOOKUP(J70,'Radiation Sickness'!$B$5:$F$12,4,TRUE)</f>
        <v>1. Elevated</v>
      </c>
      <c r="M70" s="123"/>
      <c r="N70" s="127"/>
      <c r="O70" s="123"/>
      <c r="P70" s="123"/>
      <c r="Q70" s="123"/>
      <c r="R70" s="123"/>
      <c r="S70" s="123"/>
      <c r="T70" s="2"/>
      <c r="U70" s="2"/>
    </row>
    <row r="71" spans="2:21" ht="12.75">
      <c r="B71" s="82">
        <f t="shared" si="3"/>
        <v>1.8121908281983699</v>
      </c>
      <c r="C71" s="79">
        <f aca="true" t="shared" si="10" ref="C71:C102">$C$31+C70</f>
        <v>34</v>
      </c>
      <c r="D71" s="48">
        <f>IF(C71&lt;=Configure!$E$54,C71/24,IF(C71&lt;=Configure!$E$55,C71/Configure!$E$54,C71/Configure!$E$55))</f>
        <v>1.4166666666666667</v>
      </c>
      <c r="E71" s="54" t="str">
        <f>IF(C71&lt;=Configure!$E$54,Configure!$H$54,IF(C71&lt;=Configure!$E$55,Configure!$H$55,Configure!$H$56))</f>
        <v>Days</v>
      </c>
      <c r="F71" s="50">
        <f t="shared" si="7"/>
        <v>0</v>
      </c>
      <c r="G71" s="51" t="str">
        <f t="shared" si="9"/>
        <v>Normal</v>
      </c>
      <c r="H71" s="133">
        <f t="shared" si="5"/>
        <v>0</v>
      </c>
      <c r="I71" s="51" t="str">
        <f t="shared" si="8"/>
        <v>Nominal</v>
      </c>
      <c r="J71" s="132">
        <f t="shared" si="6"/>
        <v>0</v>
      </c>
      <c r="K71" s="156">
        <f>VLOOKUP(J71,'Radiation Sickness'!$B$5:$F$12,3,TRUE)</f>
        <v>0</v>
      </c>
      <c r="L71" s="156" t="str">
        <f>VLOOKUP(J71,'Radiation Sickness'!$B$5:$F$12,4,TRUE)</f>
        <v>1. Elevated</v>
      </c>
      <c r="M71" s="123"/>
      <c r="N71" s="127"/>
      <c r="O71" s="123"/>
      <c r="P71" s="123"/>
      <c r="Q71" s="123"/>
      <c r="R71" s="123"/>
      <c r="S71" s="123"/>
      <c r="T71" s="2"/>
      <c r="U71" s="2"/>
    </row>
    <row r="72" spans="2:21" ht="12.75">
      <c r="B72" s="82">
        <f t="shared" si="3"/>
        <v>1.8270874753469162</v>
      </c>
      <c r="C72" s="79">
        <f t="shared" si="10"/>
        <v>35</v>
      </c>
      <c r="D72" s="48">
        <f>IF(C72&lt;=Configure!$E$54,C72/24,IF(C72&lt;=Configure!$E$55,C72/Configure!$E$54,C72/Configure!$E$55))</f>
        <v>1.4583333333333333</v>
      </c>
      <c r="E72" s="54" t="str">
        <f>IF(C72&lt;=Configure!$E$54,Configure!$H$54,IF(C72&lt;=Configure!$E$55,Configure!$H$55,Configure!$H$56))</f>
        <v>Days</v>
      </c>
      <c r="F72" s="50">
        <f t="shared" si="7"/>
        <v>0</v>
      </c>
      <c r="G72" s="51" t="str">
        <f t="shared" si="9"/>
        <v>Normal</v>
      </c>
      <c r="H72" s="133">
        <f t="shared" si="5"/>
        <v>0</v>
      </c>
      <c r="I72" s="51" t="str">
        <f t="shared" si="8"/>
        <v>Nominal</v>
      </c>
      <c r="J72" s="132">
        <f t="shared" si="6"/>
        <v>0</v>
      </c>
      <c r="K72" s="156">
        <f>VLOOKUP(J72,'Radiation Sickness'!$B$5:$F$12,3,TRUE)</f>
        <v>0</v>
      </c>
      <c r="L72" s="156" t="str">
        <f>VLOOKUP(J72,'Radiation Sickness'!$B$5:$F$12,4,TRUE)</f>
        <v>1. Elevated</v>
      </c>
      <c r="M72" s="2"/>
      <c r="N72" s="72"/>
      <c r="O72" s="2"/>
      <c r="P72" s="2"/>
      <c r="Q72" s="2"/>
      <c r="R72" s="2"/>
      <c r="S72" s="2"/>
      <c r="T72" s="2"/>
      <c r="U72" s="2"/>
    </row>
    <row r="73" spans="2:21" ht="12.75">
      <c r="B73" s="82">
        <f t="shared" si="3"/>
        <v>1.8415644423232036</v>
      </c>
      <c r="C73" s="79">
        <f t="shared" si="10"/>
        <v>36</v>
      </c>
      <c r="D73" s="48">
        <f>IF(C73&lt;=Configure!$E$54,C73/24,IF(C73&lt;=Configure!$E$55,C73/Configure!$E$54,C73/Configure!$E$55))</f>
        <v>1.5</v>
      </c>
      <c r="E73" s="54" t="str">
        <f>IF(C73&lt;=Configure!$E$54,Configure!$H$54,IF(C73&lt;=Configure!$E$55,Configure!$H$55,Configure!$H$56))</f>
        <v>Days</v>
      </c>
      <c r="F73" s="50">
        <f t="shared" si="7"/>
        <v>0</v>
      </c>
      <c r="G73" s="51" t="str">
        <f t="shared" si="9"/>
        <v>Normal</v>
      </c>
      <c r="H73" s="133">
        <f t="shared" si="5"/>
        <v>0</v>
      </c>
      <c r="I73" s="51" t="str">
        <f t="shared" si="8"/>
        <v>Nominal</v>
      </c>
      <c r="J73" s="132">
        <f t="shared" si="6"/>
        <v>0</v>
      </c>
      <c r="K73" s="156">
        <f>VLOOKUP(J73,'Radiation Sickness'!$B$5:$F$12,3,TRUE)</f>
        <v>0</v>
      </c>
      <c r="L73" s="156" t="str">
        <f>VLOOKUP(J73,'Radiation Sickness'!$B$5:$F$12,4,TRUE)</f>
        <v>1. Elevated</v>
      </c>
      <c r="M73" s="2"/>
      <c r="S73" s="2"/>
      <c r="T73" s="2"/>
      <c r="U73" s="2"/>
    </row>
    <row r="74" spans="2:21" ht="12.75">
      <c r="B74" s="82">
        <f t="shared" si="3"/>
        <v>1.8556447297411072</v>
      </c>
      <c r="C74" s="79">
        <f t="shared" si="10"/>
        <v>37</v>
      </c>
      <c r="D74" s="48">
        <f>IF(C74&lt;=Configure!$E$54,C74/24,IF(C74&lt;=Configure!$E$55,C74/Configure!$E$54,C74/Configure!$E$55))</f>
        <v>1.5416666666666667</v>
      </c>
      <c r="E74" s="54" t="str">
        <f>IF(C74&lt;=Configure!$E$54,Configure!$H$54,IF(C74&lt;=Configure!$E$55,Configure!$H$55,Configure!$H$56))</f>
        <v>Days</v>
      </c>
      <c r="F74" s="50">
        <f t="shared" si="7"/>
        <v>0</v>
      </c>
      <c r="G74" s="51" t="str">
        <f t="shared" si="9"/>
        <v>Normal</v>
      </c>
      <c r="H74" s="133">
        <f t="shared" si="5"/>
        <v>0</v>
      </c>
      <c r="I74" s="51" t="str">
        <f t="shared" si="8"/>
        <v>Nominal</v>
      </c>
      <c r="J74" s="132">
        <f t="shared" si="6"/>
        <v>0</v>
      </c>
      <c r="K74" s="156">
        <f>VLOOKUP(J74,'Radiation Sickness'!$B$5:$F$12,3,TRUE)</f>
        <v>0</v>
      </c>
      <c r="L74" s="156" t="str">
        <f>VLOOKUP(J74,'Radiation Sickness'!$B$5:$F$12,4,TRUE)</f>
        <v>1. Elevated</v>
      </c>
      <c r="M74" s="2"/>
      <c r="S74" s="2"/>
      <c r="T74" s="2"/>
      <c r="U74" s="2"/>
    </row>
    <row r="75" spans="2:21" ht="12.75">
      <c r="B75" s="82">
        <f t="shared" si="3"/>
        <v>1.869349497710537</v>
      </c>
      <c r="C75" s="79">
        <f t="shared" si="10"/>
        <v>38</v>
      </c>
      <c r="D75" s="48">
        <f>IF(C75&lt;=Configure!$E$54,C75/24,IF(C75&lt;=Configure!$E$55,C75/Configure!$E$54,C75/Configure!$E$55))</f>
        <v>1.5833333333333333</v>
      </c>
      <c r="E75" s="54" t="str">
        <f>IF(C75&lt;=Configure!$E$54,Configure!$H$54,IF(C75&lt;=Configure!$E$55,Configure!$H$55,Configure!$H$56))</f>
        <v>Days</v>
      </c>
      <c r="F75" s="50">
        <f t="shared" si="7"/>
        <v>0</v>
      </c>
      <c r="G75" s="51" t="str">
        <f t="shared" si="9"/>
        <v>Normal</v>
      </c>
      <c r="H75" s="133">
        <f t="shared" si="5"/>
        <v>0</v>
      </c>
      <c r="I75" s="51" t="str">
        <f t="shared" si="8"/>
        <v>Nominal</v>
      </c>
      <c r="J75" s="132">
        <f t="shared" si="6"/>
        <v>0</v>
      </c>
      <c r="K75" s="156">
        <f>VLOOKUP(J75,'Radiation Sickness'!$B$5:$F$12,3,TRUE)</f>
        <v>0</v>
      </c>
      <c r="L75" s="156" t="str">
        <f>VLOOKUP(J75,'Radiation Sickness'!$B$5:$F$12,4,TRUE)</f>
        <v>1. Elevated</v>
      </c>
      <c r="M75" s="2"/>
      <c r="S75" s="2"/>
      <c r="T75" s="2"/>
      <c r="U75" s="2"/>
    </row>
    <row r="76" spans="2:21" ht="12.75">
      <c r="B76" s="82">
        <f t="shared" si="3"/>
        <v>1.8826982571154205</v>
      </c>
      <c r="C76" s="79">
        <f t="shared" si="10"/>
        <v>39</v>
      </c>
      <c r="D76" s="48">
        <f>IF(C76&lt;=Configure!$E$54,C76/24,IF(C76&lt;=Configure!$E$55,C76/Configure!$E$54,C76/Configure!$E$55))</f>
        <v>1.625</v>
      </c>
      <c r="E76" s="54" t="str">
        <f>IF(C76&lt;=Configure!$E$54,Configure!$H$54,IF(C76&lt;=Configure!$E$55,Configure!$H$55,Configure!$H$56))</f>
        <v>Days</v>
      </c>
      <c r="F76" s="50">
        <f t="shared" si="7"/>
        <v>0</v>
      </c>
      <c r="G76" s="51" t="str">
        <f t="shared" si="9"/>
        <v>Normal</v>
      </c>
      <c r="H76" s="133">
        <f t="shared" si="5"/>
        <v>0</v>
      </c>
      <c r="I76" s="51" t="str">
        <f t="shared" si="8"/>
        <v>Nominal</v>
      </c>
      <c r="J76" s="132">
        <f t="shared" si="6"/>
        <v>0</v>
      </c>
      <c r="K76" s="156">
        <f>VLOOKUP(J76,'Radiation Sickness'!$B$5:$F$12,3,TRUE)</f>
        <v>0</v>
      </c>
      <c r="L76" s="156" t="str">
        <f>VLOOKUP(J76,'Radiation Sickness'!$B$5:$F$12,4,TRUE)</f>
        <v>1. Elevated</v>
      </c>
      <c r="M76" s="2"/>
      <c r="S76" s="2"/>
      <c r="T76" s="2"/>
      <c r="U76" s="2"/>
    </row>
    <row r="77" spans="2:21" ht="12.75">
      <c r="B77" s="82">
        <f t="shared" si="3"/>
        <v>1.8957090366709828</v>
      </c>
      <c r="C77" s="79">
        <f t="shared" si="10"/>
        <v>40</v>
      </c>
      <c r="D77" s="48">
        <f>IF(C77&lt;=Configure!$E$54,C77/24,IF(C77&lt;=Configure!$E$55,C77/Configure!$E$54,C77/Configure!$E$55))</f>
        <v>1.6666666666666667</v>
      </c>
      <c r="E77" s="54" t="str">
        <f>IF(C77&lt;=Configure!$E$54,Configure!$H$54,IF(C77&lt;=Configure!$E$55,Configure!$H$55,Configure!$H$56))</f>
        <v>Days</v>
      </c>
      <c r="F77" s="50">
        <f t="shared" si="7"/>
        <v>0</v>
      </c>
      <c r="G77" s="51" t="str">
        <f t="shared" si="9"/>
        <v>Normal</v>
      </c>
      <c r="H77" s="133">
        <f t="shared" si="5"/>
        <v>0</v>
      </c>
      <c r="I77" s="51" t="str">
        <f t="shared" si="8"/>
        <v>Nominal</v>
      </c>
      <c r="J77" s="132">
        <f t="shared" si="6"/>
        <v>0</v>
      </c>
      <c r="K77" s="156">
        <f>VLOOKUP(J77,'Radiation Sickness'!$B$5:$F$12,3,TRUE)</f>
        <v>0</v>
      </c>
      <c r="L77" s="156" t="str">
        <f>VLOOKUP(J77,'Radiation Sickness'!$B$5:$F$12,4,TRUE)</f>
        <v>1. Elevated</v>
      </c>
      <c r="M77" s="2"/>
      <c r="S77" s="2"/>
      <c r="T77" s="2"/>
      <c r="U77" s="2"/>
    </row>
    <row r="78" spans="2:21" ht="12.75">
      <c r="B78" s="82">
        <f t="shared" si="3"/>
        <v>1.9083985293499532</v>
      </c>
      <c r="C78" s="79">
        <f t="shared" si="10"/>
        <v>41</v>
      </c>
      <c r="D78" s="48">
        <f>IF(C78&lt;=Configure!$E$54,C78/24,IF(C78&lt;=Configure!$E$55,C78/Configure!$E$54,C78/Configure!$E$55))</f>
        <v>1.7083333333333333</v>
      </c>
      <c r="E78" s="54" t="str">
        <f>IF(C78&lt;=Configure!$E$54,Configure!$H$54,IF(C78&lt;=Configure!$E$55,Configure!$H$55,Configure!$H$56))</f>
        <v>Days</v>
      </c>
      <c r="F78" s="50">
        <f t="shared" si="7"/>
        <v>0</v>
      </c>
      <c r="G78" s="51" t="str">
        <f t="shared" si="9"/>
        <v>Normal</v>
      </c>
      <c r="H78" s="133">
        <f t="shared" si="5"/>
        <v>0</v>
      </c>
      <c r="I78" s="51" t="str">
        <f t="shared" si="8"/>
        <v>Nominal</v>
      </c>
      <c r="J78" s="132">
        <f t="shared" si="6"/>
        <v>0</v>
      </c>
      <c r="K78" s="156">
        <f>VLOOKUP(J78,'Radiation Sickness'!$B$5:$F$12,3,TRUE)</f>
        <v>0</v>
      </c>
      <c r="L78" s="156" t="str">
        <f>VLOOKUP(J78,'Radiation Sickness'!$B$5:$F$12,4,TRUE)</f>
        <v>1. Elevated</v>
      </c>
      <c r="M78" s="2"/>
      <c r="S78" s="2"/>
      <c r="T78" s="2"/>
      <c r="U78" s="2"/>
    </row>
    <row r="79" spans="2:21" ht="12.75">
      <c r="B79" s="82">
        <f t="shared" si="3"/>
        <v>1.920782221161602</v>
      </c>
      <c r="C79" s="79">
        <f t="shared" si="10"/>
        <v>42</v>
      </c>
      <c r="D79" s="48">
        <f>IF(C79&lt;=Configure!$E$54,C79/24,IF(C79&lt;=Configure!$E$55,C79/Configure!$E$54,C79/Configure!$E$55))</f>
        <v>1.75</v>
      </c>
      <c r="E79" s="54" t="str">
        <f>IF(C79&lt;=Configure!$E$54,Configure!$H$54,IF(C79&lt;=Configure!$E$55,Configure!$H$55,Configure!$H$56))</f>
        <v>Days</v>
      </c>
      <c r="F79" s="50">
        <f t="shared" si="7"/>
        <v>0</v>
      </c>
      <c r="G79" s="51" t="str">
        <f t="shared" si="9"/>
        <v>Normal</v>
      </c>
      <c r="H79" s="133">
        <f t="shared" si="5"/>
        <v>0</v>
      </c>
      <c r="I79" s="51" t="str">
        <f t="shared" si="8"/>
        <v>Nominal</v>
      </c>
      <c r="J79" s="132">
        <f t="shared" si="6"/>
        <v>0</v>
      </c>
      <c r="K79" s="156">
        <f>VLOOKUP(J79,'Radiation Sickness'!$B$5:$F$12,3,TRUE)</f>
        <v>0</v>
      </c>
      <c r="L79" s="156" t="str">
        <f>VLOOKUP(J79,'Radiation Sickness'!$B$5:$F$12,4,TRUE)</f>
        <v>1. Elevated</v>
      </c>
      <c r="M79" s="2"/>
      <c r="S79" s="2"/>
      <c r="T79" s="2"/>
      <c r="U79" s="2"/>
    </row>
    <row r="80" spans="2:21" ht="12.75">
      <c r="B80" s="82">
        <f t="shared" si="3"/>
        <v>1.9328745047758362</v>
      </c>
      <c r="C80" s="79">
        <f t="shared" si="10"/>
        <v>43</v>
      </c>
      <c r="D80" s="48">
        <f>IF(C80&lt;=Configure!$E$54,C80/24,IF(C80&lt;=Configure!$E$55,C80/Configure!$E$54,C80/Configure!$E$55))</f>
        <v>1.7916666666666667</v>
      </c>
      <c r="E80" s="54" t="str">
        <f>IF(C80&lt;=Configure!$E$54,Configure!$H$54,IF(C80&lt;=Configure!$E$55,Configure!$H$55,Configure!$H$56))</f>
        <v>Days</v>
      </c>
      <c r="F80" s="50">
        <f t="shared" si="7"/>
        <v>0</v>
      </c>
      <c r="G80" s="51" t="str">
        <f t="shared" si="9"/>
        <v>Normal</v>
      </c>
      <c r="H80" s="133">
        <f t="shared" si="5"/>
        <v>0</v>
      </c>
      <c r="I80" s="51" t="str">
        <f t="shared" si="8"/>
        <v>Nominal</v>
      </c>
      <c r="J80" s="132">
        <f t="shared" si="6"/>
        <v>0</v>
      </c>
      <c r="K80" s="156">
        <f>VLOOKUP(J80,'Radiation Sickness'!$B$5:$F$12,3,TRUE)</f>
        <v>0</v>
      </c>
      <c r="L80" s="156" t="str">
        <f>VLOOKUP(J80,'Radiation Sickness'!$B$5:$F$12,4,TRUE)</f>
        <v>1. Elevated</v>
      </c>
      <c r="M80" s="2"/>
      <c r="S80" s="2"/>
      <c r="T80" s="2"/>
      <c r="U80" s="2"/>
    </row>
    <row r="81" spans="2:21" ht="12.75">
      <c r="B81" s="82">
        <f t="shared" si="3"/>
        <v>1.944688780083388</v>
      </c>
      <c r="C81" s="79">
        <f t="shared" si="10"/>
        <v>44</v>
      </c>
      <c r="D81" s="48">
        <f>IF(C81&lt;=Configure!$E$54,C81/24,IF(C81&lt;=Configure!$E$55,C81/Configure!$E$54,C81/Configure!$E$55))</f>
        <v>1.8333333333333333</v>
      </c>
      <c r="E81" s="54" t="str">
        <f>IF(C81&lt;=Configure!$E$54,Configure!$H$54,IF(C81&lt;=Configure!$E$55,Configure!$H$55,Configure!$H$56))</f>
        <v>Days</v>
      </c>
      <c r="F81" s="50">
        <f t="shared" si="7"/>
        <v>0</v>
      </c>
      <c r="G81" s="51" t="str">
        <f t="shared" si="9"/>
        <v>Normal</v>
      </c>
      <c r="H81" s="133">
        <f t="shared" si="5"/>
        <v>0</v>
      </c>
      <c r="I81" s="51" t="str">
        <f t="shared" si="8"/>
        <v>Nominal</v>
      </c>
      <c r="J81" s="132">
        <f t="shared" si="6"/>
        <v>0</v>
      </c>
      <c r="K81" s="156">
        <f>VLOOKUP(J81,'Radiation Sickness'!$B$5:$F$12,3,TRUE)</f>
        <v>0</v>
      </c>
      <c r="L81" s="156" t="str">
        <f>VLOOKUP(J81,'Radiation Sickness'!$B$5:$F$12,4,TRUE)</f>
        <v>1. Elevated</v>
      </c>
      <c r="M81" s="2"/>
      <c r="S81" s="2"/>
      <c r="T81" s="2"/>
      <c r="U81" s="2"/>
    </row>
    <row r="82" spans="2:21" ht="12.75">
      <c r="B82" s="82">
        <f t="shared" si="3"/>
        <v>1.9562375434540753</v>
      </c>
      <c r="C82" s="79">
        <f t="shared" si="10"/>
        <v>45</v>
      </c>
      <c r="D82" s="48">
        <f>IF(C82&lt;=Configure!$E$54,C82/24,IF(C82&lt;=Configure!$E$55,C82/Configure!$E$54,C82/Configure!$E$55))</f>
        <v>1.875</v>
      </c>
      <c r="E82" s="54" t="str">
        <f>IF(C82&lt;=Configure!$E$54,Configure!$H$54,IF(C82&lt;=Configure!$E$55,Configure!$H$55,Configure!$H$56))</f>
        <v>Days</v>
      </c>
      <c r="F82" s="50">
        <f t="shared" si="7"/>
        <v>0</v>
      </c>
      <c r="G82" s="51" t="str">
        <f t="shared" si="9"/>
        <v>Normal</v>
      </c>
      <c r="H82" s="133">
        <f t="shared" si="5"/>
        <v>0</v>
      </c>
      <c r="I82" s="51" t="str">
        <f t="shared" si="8"/>
        <v>Nominal</v>
      </c>
      <c r="J82" s="132">
        <f t="shared" si="6"/>
        <v>0</v>
      </c>
      <c r="K82" s="156">
        <f>VLOOKUP(J82,'Radiation Sickness'!$B$5:$F$12,3,TRUE)</f>
        <v>0</v>
      </c>
      <c r="L82" s="156" t="str">
        <f>VLOOKUP(J82,'Radiation Sickness'!$B$5:$F$12,4,TRUE)</f>
        <v>1. Elevated</v>
      </c>
      <c r="M82" s="2"/>
      <c r="S82" s="2"/>
      <c r="T82" s="2"/>
      <c r="U82" s="2"/>
    </row>
    <row r="83" spans="2:21" ht="12.75">
      <c r="B83" s="82">
        <f t="shared" si="3"/>
        <v>1.9675324671839534</v>
      </c>
      <c r="C83" s="79">
        <f t="shared" si="10"/>
        <v>46</v>
      </c>
      <c r="D83" s="48">
        <f>IF(C83&lt;=Configure!$E$54,C83/24,IF(C83&lt;=Configure!$E$55,C83/Configure!$E$54,C83/Configure!$E$55))</f>
        <v>1.9166666666666667</v>
      </c>
      <c r="E83" s="54" t="str">
        <f>IF(C83&lt;=Configure!$E$54,Configure!$H$54,IF(C83&lt;=Configure!$E$55,Configure!$H$55,Configure!$H$56))</f>
        <v>Days</v>
      </c>
      <c r="F83" s="50">
        <f t="shared" si="7"/>
        <v>0</v>
      </c>
      <c r="G83" s="51" t="str">
        <f t="shared" si="9"/>
        <v>Normal</v>
      </c>
      <c r="H83" s="133">
        <f t="shared" si="5"/>
        <v>0</v>
      </c>
      <c r="I83" s="51" t="str">
        <f t="shared" si="8"/>
        <v>Nominal</v>
      </c>
      <c r="J83" s="132">
        <f t="shared" si="6"/>
        <v>0</v>
      </c>
      <c r="K83" s="156">
        <f>VLOOKUP(J83,'Radiation Sickness'!$B$5:$F$12,3,TRUE)</f>
        <v>0</v>
      </c>
      <c r="L83" s="156" t="str">
        <f>VLOOKUP(J83,'Radiation Sickness'!$B$5:$F$12,4,TRUE)</f>
        <v>1. Elevated</v>
      </c>
      <c r="M83" s="2"/>
      <c r="S83" s="2"/>
      <c r="T83" s="2"/>
      <c r="U83" s="2"/>
    </row>
    <row r="84" spans="2:21" ht="12.75">
      <c r="B84" s="82">
        <f t="shared" si="3"/>
        <v>1.9785844703976703</v>
      </c>
      <c r="C84" s="79">
        <f t="shared" si="10"/>
        <v>47</v>
      </c>
      <c r="D84" s="48">
        <f>IF(C84&lt;=Configure!$E$54,C84/24,IF(C84&lt;=Configure!$E$55,C84/Configure!$E$54,C84/Configure!$E$55))</f>
        <v>1.9583333333333333</v>
      </c>
      <c r="E84" s="54" t="str">
        <f>IF(C84&lt;=Configure!$E$54,Configure!$H$54,IF(C84&lt;=Configure!$E$55,Configure!$H$55,Configure!$H$56))</f>
        <v>Days</v>
      </c>
      <c r="F84" s="50">
        <f t="shared" si="7"/>
        <v>0</v>
      </c>
      <c r="G84" s="51" t="str">
        <f t="shared" si="9"/>
        <v>Normal</v>
      </c>
      <c r="H84" s="133">
        <f t="shared" si="5"/>
        <v>0</v>
      </c>
      <c r="I84" s="51" t="str">
        <f t="shared" si="8"/>
        <v>Nominal</v>
      </c>
      <c r="J84" s="132">
        <f t="shared" si="6"/>
        <v>0</v>
      </c>
      <c r="K84" s="156">
        <f>VLOOKUP(J84,'Radiation Sickness'!$B$5:$F$12,3,TRUE)</f>
        <v>0</v>
      </c>
      <c r="L84" s="156" t="str">
        <f>VLOOKUP(J84,'Radiation Sickness'!$B$5:$F$12,4,TRUE)</f>
        <v>1. Elevated</v>
      </c>
      <c r="M84" s="2"/>
      <c r="S84" s="2"/>
      <c r="T84" s="2"/>
      <c r="U84" s="2"/>
    </row>
    <row r="85" spans="2:21" ht="12.75">
      <c r="B85" s="82">
        <f t="shared" si="3"/>
        <v>1.9894037824856685</v>
      </c>
      <c r="C85" s="79">
        <f t="shared" si="10"/>
        <v>48</v>
      </c>
      <c r="D85" s="48">
        <f>IF(C85&lt;=Configure!$E$54,C85/24,IF(C85&lt;=Configure!$E$55,C85/Configure!$E$54,C85/Configure!$E$55))</f>
        <v>2</v>
      </c>
      <c r="E85" s="54" t="str">
        <f>IF(C85&lt;=Configure!$E$54,Configure!$H$54,IF(C85&lt;=Configure!$E$55,Configure!$H$55,Configure!$H$56))</f>
        <v>Days</v>
      </c>
      <c r="F85" s="50">
        <f t="shared" si="7"/>
        <v>0</v>
      </c>
      <c r="G85" s="51" t="str">
        <f t="shared" si="9"/>
        <v>Normal</v>
      </c>
      <c r="H85" s="133">
        <f t="shared" si="5"/>
        <v>0</v>
      </c>
      <c r="I85" s="51" t="str">
        <f t="shared" si="8"/>
        <v>Nominal</v>
      </c>
      <c r="J85" s="132">
        <f t="shared" si="6"/>
        <v>0</v>
      </c>
      <c r="K85" s="156">
        <f>VLOOKUP(J85,'Radiation Sickness'!$B$5:$F$12,3,TRUE)</f>
        <v>0</v>
      </c>
      <c r="L85" s="156" t="str">
        <f>VLOOKUP(J85,'Radiation Sickness'!$B$5:$F$12,4,TRUE)</f>
        <v>1. Elevated</v>
      </c>
      <c r="M85" s="2"/>
      <c r="S85" s="2"/>
      <c r="T85" s="2"/>
      <c r="U85" s="2"/>
    </row>
    <row r="86" spans="2:21" ht="12.75">
      <c r="B86" s="82">
        <f t="shared" si="3"/>
        <v>2</v>
      </c>
      <c r="C86" s="79">
        <f t="shared" si="10"/>
        <v>49</v>
      </c>
      <c r="D86" s="48">
        <f>IF(C86&lt;=Configure!$E$54,C86/24,IF(C86&lt;=Configure!$E$55,C86/Configure!$E$54,C86/Configure!$E$55))</f>
        <v>2.0416666666666665</v>
      </c>
      <c r="E86" s="54" t="str">
        <f>IF(C86&lt;=Configure!$E$54,Configure!$H$54,IF(C86&lt;=Configure!$E$55,Configure!$H$55,Configure!$H$56))</f>
        <v>Days</v>
      </c>
      <c r="F86" s="50">
        <f t="shared" si="7"/>
        <v>0</v>
      </c>
      <c r="G86" s="51" t="str">
        <f t="shared" si="9"/>
        <v>Normal</v>
      </c>
      <c r="H86" s="133">
        <f t="shared" si="5"/>
        <v>0</v>
      </c>
      <c r="I86" s="51" t="str">
        <f t="shared" si="8"/>
        <v>Nominal</v>
      </c>
      <c r="J86" s="132">
        <f t="shared" si="6"/>
        <v>0</v>
      </c>
      <c r="K86" s="156">
        <f>VLOOKUP(J86,'Radiation Sickness'!$B$5:$F$12,3,TRUE)</f>
        <v>0</v>
      </c>
      <c r="L86" s="156" t="str">
        <f>VLOOKUP(J86,'Radiation Sickness'!$B$5:$F$12,4,TRUE)</f>
        <v>1. Elevated</v>
      </c>
      <c r="M86" s="2"/>
      <c r="S86" s="2"/>
      <c r="T86" s="2"/>
      <c r="U86" s="2"/>
    </row>
    <row r="87" spans="2:21" ht="12.75">
      <c r="B87" s="82">
        <f t="shared" si="3"/>
        <v>2.0103821378018547</v>
      </c>
      <c r="C87" s="79">
        <f t="shared" si="10"/>
        <v>50</v>
      </c>
      <c r="D87" s="48">
        <f>IF(C87&lt;=Configure!$E$54,C87/24,IF(C87&lt;=Configure!$E$55,C87/Configure!$E$54,C87/Configure!$E$55))</f>
        <v>2.0833333333333335</v>
      </c>
      <c r="E87" s="54" t="str">
        <f>IF(C87&lt;=Configure!$E$54,Configure!$H$54,IF(C87&lt;=Configure!$E$55,Configure!$H$55,Configure!$H$56))</f>
        <v>Days</v>
      </c>
      <c r="F87" s="50">
        <f t="shared" si="7"/>
        <v>0</v>
      </c>
      <c r="G87" s="51" t="str">
        <f t="shared" si="9"/>
        <v>Normal</v>
      </c>
      <c r="H87" s="133">
        <f t="shared" si="5"/>
        <v>0</v>
      </c>
      <c r="I87" s="51" t="str">
        <f t="shared" si="8"/>
        <v>Nominal</v>
      </c>
      <c r="J87" s="132">
        <f t="shared" si="6"/>
        <v>0</v>
      </c>
      <c r="K87" s="156">
        <f>VLOOKUP(J87,'Radiation Sickness'!$B$5:$F$12,3,TRUE)</f>
        <v>0</v>
      </c>
      <c r="L87" s="156" t="str">
        <f>VLOOKUP(J87,'Radiation Sickness'!$B$5:$F$12,4,TRUE)</f>
        <v>1. Elevated</v>
      </c>
      <c r="M87" s="2"/>
      <c r="S87" s="2"/>
      <c r="T87" s="2"/>
      <c r="U87" s="2"/>
    </row>
    <row r="88" spans="2:21" ht="12.75">
      <c r="B88" s="82">
        <f t="shared" si="3"/>
        <v>2.0205586751439273</v>
      </c>
      <c r="C88" s="79">
        <f t="shared" si="10"/>
        <v>51</v>
      </c>
      <c r="D88" s="48">
        <f>IF(C88&lt;=Configure!$E$54,C88/24,IF(C88&lt;=Configure!$E$55,C88/Configure!$E$54,C88/Configure!$E$55))</f>
        <v>2.125</v>
      </c>
      <c r="E88" s="54" t="str">
        <f>IF(C88&lt;=Configure!$E$54,Configure!$H$54,IF(C88&lt;=Configure!$E$55,Configure!$H$55,Configure!$H$56))</f>
        <v>Days</v>
      </c>
      <c r="F88" s="50">
        <f t="shared" si="7"/>
        <v>0</v>
      </c>
      <c r="G88" s="51" t="str">
        <f t="shared" si="9"/>
        <v>Normal</v>
      </c>
      <c r="H88" s="133">
        <f t="shared" si="5"/>
        <v>0</v>
      </c>
      <c r="I88" s="51" t="str">
        <f t="shared" si="8"/>
        <v>Nominal</v>
      </c>
      <c r="J88" s="132">
        <f t="shared" si="6"/>
        <v>0</v>
      </c>
      <c r="K88" s="156">
        <f>VLOOKUP(J88,'Radiation Sickness'!$B$5:$F$12,3,TRUE)</f>
        <v>0</v>
      </c>
      <c r="L88" s="156" t="str">
        <f>VLOOKUP(J88,'Radiation Sickness'!$B$5:$F$12,4,TRUE)</f>
        <v>1. Elevated</v>
      </c>
      <c r="M88" s="2"/>
      <c r="S88" s="2"/>
      <c r="T88" s="2"/>
      <c r="U88" s="2"/>
    </row>
    <row r="89" spans="2:21" ht="12.75">
      <c r="B89" s="82">
        <f t="shared" si="3"/>
        <v>2.030537597277885</v>
      </c>
      <c r="C89" s="79">
        <f t="shared" si="10"/>
        <v>52</v>
      </c>
      <c r="D89" s="48">
        <f>IF(C89&lt;=Configure!$E$54,C89/24,IF(C89&lt;=Configure!$E$55,C89/Configure!$E$54,C89/Configure!$E$55))</f>
        <v>2.1666666666666665</v>
      </c>
      <c r="E89" s="54" t="str">
        <f>IF(C89&lt;=Configure!$E$54,Configure!$H$54,IF(C89&lt;=Configure!$E$55,Configure!$H$55,Configure!$H$56))</f>
        <v>Days</v>
      </c>
      <c r="F89" s="50">
        <f t="shared" si="7"/>
        <v>0</v>
      </c>
      <c r="G89" s="51" t="str">
        <f t="shared" si="9"/>
        <v>Normal</v>
      </c>
      <c r="H89" s="133">
        <f t="shared" si="5"/>
        <v>0</v>
      </c>
      <c r="I89" s="51" t="str">
        <f t="shared" si="8"/>
        <v>Nominal</v>
      </c>
      <c r="J89" s="132">
        <f t="shared" si="6"/>
        <v>0</v>
      </c>
      <c r="K89" s="156">
        <f>VLOOKUP(J89,'Radiation Sickness'!$B$5:$F$12,3,TRUE)</f>
        <v>0</v>
      </c>
      <c r="L89" s="156" t="str">
        <f>VLOOKUP(J89,'Radiation Sickness'!$B$5:$F$12,4,TRUE)</f>
        <v>1. Elevated</v>
      </c>
      <c r="M89" s="2"/>
      <c r="S89" s="2"/>
      <c r="T89" s="2"/>
      <c r="U89" s="2"/>
    </row>
    <row r="90" spans="2:21" ht="12.75">
      <c r="B90" s="82">
        <f t="shared" si="3"/>
        <v>2.040326433098461</v>
      </c>
      <c r="C90" s="79">
        <f t="shared" si="10"/>
        <v>53</v>
      </c>
      <c r="D90" s="48">
        <f>IF(C90&lt;=Configure!$E$54,C90/24,IF(C90&lt;=Configure!$E$55,C90/Configure!$E$54,C90/Configure!$E$55))</f>
        <v>2.2083333333333335</v>
      </c>
      <c r="E90" s="54" t="str">
        <f>IF(C90&lt;=Configure!$E$54,Configure!$H$54,IF(C90&lt;=Configure!$E$55,Configure!$H$55,Configure!$H$56))</f>
        <v>Days</v>
      </c>
      <c r="F90" s="50">
        <f t="shared" si="7"/>
        <v>0</v>
      </c>
      <c r="G90" s="51" t="str">
        <f t="shared" si="9"/>
        <v>Normal</v>
      </c>
      <c r="H90" s="133">
        <f t="shared" si="5"/>
        <v>0</v>
      </c>
      <c r="I90" s="51" t="str">
        <f t="shared" si="8"/>
        <v>Nominal</v>
      </c>
      <c r="J90" s="132">
        <f t="shared" si="6"/>
        <v>0</v>
      </c>
      <c r="K90" s="156">
        <f>VLOOKUP(J90,'Radiation Sickness'!$B$5:$F$12,3,TRUE)</f>
        <v>0</v>
      </c>
      <c r="L90" s="156" t="str">
        <f>VLOOKUP(J90,'Radiation Sickness'!$B$5:$F$12,4,TRUE)</f>
        <v>1. Elevated</v>
      </c>
      <c r="M90" s="2"/>
      <c r="S90" s="2"/>
      <c r="T90" s="2"/>
      <c r="U90" s="2"/>
    </row>
    <row r="91" spans="2:21" ht="12.75">
      <c r="B91" s="82">
        <f t="shared" si="3"/>
        <v>2.049932289268761</v>
      </c>
      <c r="C91" s="79">
        <f t="shared" si="10"/>
        <v>54</v>
      </c>
      <c r="D91" s="48">
        <f>IF(C91&lt;=Configure!$E$54,C91/24,IF(C91&lt;=Configure!$E$55,C91/Configure!$E$54,C91/Configure!$E$55))</f>
        <v>2.25</v>
      </c>
      <c r="E91" s="54" t="str">
        <f>IF(C91&lt;=Configure!$E$54,Configure!$H$54,IF(C91&lt;=Configure!$E$55,Configure!$H$55,Configure!$H$56))</f>
        <v>Days</v>
      </c>
      <c r="F91" s="50">
        <f t="shared" si="7"/>
        <v>0</v>
      </c>
      <c r="G91" s="51" t="str">
        <f t="shared" si="9"/>
        <v>Normal</v>
      </c>
      <c r="H91" s="133">
        <f t="shared" si="5"/>
        <v>0</v>
      </c>
      <c r="I91" s="51" t="str">
        <f t="shared" si="8"/>
        <v>Nominal</v>
      </c>
      <c r="J91" s="132">
        <f t="shared" si="6"/>
        <v>0</v>
      </c>
      <c r="K91" s="156">
        <f>VLOOKUP(J91,'Radiation Sickness'!$B$5:$F$12,3,TRUE)</f>
        <v>0</v>
      </c>
      <c r="L91" s="156" t="str">
        <f>VLOOKUP(J91,'Radiation Sickness'!$B$5:$F$12,4,TRUE)</f>
        <v>1. Elevated</v>
      </c>
      <c r="M91" s="2"/>
      <c r="S91" s="2"/>
      <c r="T91" s="2"/>
      <c r="U91" s="2"/>
    </row>
    <row r="92" spans="2:21" ht="12.75">
      <c r="B92" s="82">
        <f t="shared" si="3"/>
        <v>2.0593618812142602</v>
      </c>
      <c r="C92" s="79">
        <f t="shared" si="10"/>
        <v>55</v>
      </c>
      <c r="D92" s="48">
        <f>IF(C92&lt;=Configure!$E$54,C92/24,IF(C92&lt;=Configure!$E$55,C92/Configure!$E$54,C92/Configure!$E$55))</f>
        <v>2.2916666666666665</v>
      </c>
      <c r="E92" s="54" t="str">
        <f>IF(C92&lt;=Configure!$E$54,Configure!$H$54,IF(C92&lt;=Configure!$E$55,Configure!$H$55,Configure!$H$56))</f>
        <v>Days</v>
      </c>
      <c r="F92" s="50">
        <f t="shared" si="7"/>
        <v>0</v>
      </c>
      <c r="G92" s="51" t="str">
        <f t="shared" si="9"/>
        <v>Normal</v>
      </c>
      <c r="H92" s="133">
        <f t="shared" si="5"/>
        <v>0</v>
      </c>
      <c r="I92" s="51" t="str">
        <f t="shared" si="8"/>
        <v>Nominal</v>
      </c>
      <c r="J92" s="132">
        <f t="shared" si="6"/>
        <v>0</v>
      </c>
      <c r="K92" s="156">
        <f>VLOOKUP(J92,'Radiation Sickness'!$B$5:$F$12,3,TRUE)</f>
        <v>0</v>
      </c>
      <c r="L92" s="156" t="str">
        <f>VLOOKUP(J92,'Radiation Sickness'!$B$5:$F$12,4,TRUE)</f>
        <v>1. Elevated</v>
      </c>
      <c r="M92" s="2"/>
      <c r="N92" s="2"/>
      <c r="O92" s="2"/>
      <c r="P92" s="2"/>
      <c r="Q92" s="2"/>
      <c r="R92" s="2"/>
      <c r="S92" s="2"/>
      <c r="T92" s="2"/>
      <c r="U92" s="2"/>
    </row>
    <row r="93" spans="2:21" ht="12.75">
      <c r="B93" s="82">
        <f t="shared" si="3"/>
        <v>2.0686215613240666</v>
      </c>
      <c r="C93" s="79">
        <f t="shared" si="10"/>
        <v>56</v>
      </c>
      <c r="D93" s="48">
        <f>IF(C93&lt;=Configure!$E$54,C93/24,IF(C93&lt;=Configure!$E$55,C93/Configure!$E$54,C93/Configure!$E$55))</f>
        <v>2.3333333333333335</v>
      </c>
      <c r="E93" s="54" t="str">
        <f>IF(C93&lt;=Configure!$E$54,Configure!$H$54,IF(C93&lt;=Configure!$E$55,Configure!$H$55,Configure!$H$56))</f>
        <v>Days</v>
      </c>
      <c r="F93" s="50">
        <f t="shared" si="7"/>
        <v>0</v>
      </c>
      <c r="G93" s="51" t="str">
        <f t="shared" si="9"/>
        <v>Normal</v>
      </c>
      <c r="H93" s="133">
        <f t="shared" si="5"/>
        <v>0</v>
      </c>
      <c r="I93" s="51" t="str">
        <f t="shared" si="8"/>
        <v>Nominal</v>
      </c>
      <c r="J93" s="132">
        <f t="shared" si="6"/>
        <v>0</v>
      </c>
      <c r="K93" s="156">
        <f>VLOOKUP(J93,'Radiation Sickness'!$B$5:$F$12,3,TRUE)</f>
        <v>0</v>
      </c>
      <c r="L93" s="156" t="str">
        <f>VLOOKUP(J93,'Radiation Sickness'!$B$5:$F$12,4,TRUE)</f>
        <v>1. Elevated</v>
      </c>
      <c r="M93" s="2"/>
      <c r="N93" s="2"/>
      <c r="O93" s="2"/>
      <c r="P93" s="2"/>
      <c r="Q93" s="2"/>
      <c r="R93" s="2"/>
      <c r="S93" s="2"/>
      <c r="T93" s="2"/>
      <c r="U93" s="2"/>
    </row>
    <row r="94" spans="2:21" ht="12.75">
      <c r="B94" s="82">
        <f t="shared" si="3"/>
        <v>2.0777173446560946</v>
      </c>
      <c r="C94" s="79">
        <f t="shared" si="10"/>
        <v>57</v>
      </c>
      <c r="D94" s="48">
        <f>IF(C94&lt;=Configure!$E$54,C94/24,IF(C94&lt;=Configure!$E$55,C94/Configure!$E$54,C94/Configure!$E$55))</f>
        <v>2.375</v>
      </c>
      <c r="E94" s="54" t="str">
        <f>IF(C94&lt;=Configure!$E$54,Configure!$H$54,IF(C94&lt;=Configure!$E$55,Configure!$H$55,Configure!$H$56))</f>
        <v>Days</v>
      </c>
      <c r="F94" s="50">
        <f t="shared" si="7"/>
        <v>0</v>
      </c>
      <c r="G94" s="51" t="str">
        <f t="shared" si="9"/>
        <v>Normal</v>
      </c>
      <c r="H94" s="133">
        <f t="shared" si="5"/>
        <v>0</v>
      </c>
      <c r="I94" s="51" t="str">
        <f t="shared" si="8"/>
        <v>Nominal</v>
      </c>
      <c r="J94" s="132">
        <f t="shared" si="6"/>
        <v>0</v>
      </c>
      <c r="K94" s="156">
        <f>VLOOKUP(J94,'Radiation Sickness'!$B$5:$F$12,3,TRUE)</f>
        <v>0</v>
      </c>
      <c r="L94" s="156" t="str">
        <f>VLOOKUP(J94,'Radiation Sickness'!$B$5:$F$12,4,TRUE)</f>
        <v>1. Elevated</v>
      </c>
      <c r="M94" s="2"/>
      <c r="N94" s="2"/>
      <c r="O94" s="2"/>
      <c r="P94" s="2"/>
      <c r="Q94" s="2"/>
      <c r="R94" s="2"/>
      <c r="S94" s="2"/>
      <c r="T94" s="2"/>
      <c r="U94" s="2"/>
    </row>
    <row r="95" spans="2:21" ht="12.75">
      <c r="B95" s="82">
        <f t="shared" si="3"/>
        <v>2.086654932406645</v>
      </c>
      <c r="C95" s="79">
        <f t="shared" si="10"/>
        <v>58</v>
      </c>
      <c r="D95" s="48">
        <f>IF(C95&lt;=Configure!$E$54,C95/24,IF(C95&lt;=Configure!$E$55,C95/Configure!$E$54,C95/Configure!$E$55))</f>
        <v>2.4166666666666665</v>
      </c>
      <c r="E95" s="54" t="str">
        <f>IF(C95&lt;=Configure!$E$54,Configure!$H$54,IF(C95&lt;=Configure!$E$55,Configure!$H$55,Configure!$H$56))</f>
        <v>Days</v>
      </c>
      <c r="F95" s="50">
        <f t="shared" si="7"/>
        <v>0</v>
      </c>
      <c r="G95" s="51" t="str">
        <f t="shared" si="9"/>
        <v>Normal</v>
      </c>
      <c r="H95" s="133">
        <f t="shared" si="5"/>
        <v>0</v>
      </c>
      <c r="I95" s="51" t="str">
        <f t="shared" si="8"/>
        <v>Nominal</v>
      </c>
      <c r="J95" s="132">
        <f t="shared" si="6"/>
        <v>0</v>
      </c>
      <c r="K95" s="156">
        <f>VLOOKUP(J95,'Radiation Sickness'!$B$5:$F$12,3,TRUE)</f>
        <v>0</v>
      </c>
      <c r="L95" s="156" t="str">
        <f>VLOOKUP(J95,'Radiation Sickness'!$B$5:$F$12,4,TRUE)</f>
        <v>1. Elevated</v>
      </c>
      <c r="M95" s="2"/>
      <c r="N95" s="2"/>
      <c r="O95" s="2"/>
      <c r="P95" s="2"/>
      <c r="Q95" s="2"/>
      <c r="R95" s="2"/>
      <c r="S95" s="2"/>
      <c r="T95" s="2"/>
      <c r="U95" s="2"/>
    </row>
    <row r="96" spans="2:12" ht="12.75">
      <c r="B96" s="82">
        <f t="shared" si="3"/>
        <v>2.09543973337374</v>
      </c>
      <c r="C96" s="79">
        <f t="shared" si="10"/>
        <v>59</v>
      </c>
      <c r="D96" s="48">
        <f>IF(C96&lt;=Configure!$E$54,C96/24,IF(C96&lt;=Configure!$E$55,C96/Configure!$E$54,C96/Configure!$E$55))</f>
        <v>2.4583333333333335</v>
      </c>
      <c r="E96" s="54" t="str">
        <f>IF(C96&lt;=Configure!$E$54,Configure!$H$54,IF(C96&lt;=Configure!$E$55,Configure!$H$55,Configure!$H$56))</f>
        <v>Days</v>
      </c>
      <c r="F96" s="50">
        <f t="shared" si="7"/>
        <v>0</v>
      </c>
      <c r="G96" s="51" t="str">
        <f t="shared" si="9"/>
        <v>Normal</v>
      </c>
      <c r="H96" s="133">
        <f t="shared" si="5"/>
        <v>0</v>
      </c>
      <c r="I96" s="51" t="str">
        <f t="shared" si="8"/>
        <v>Nominal</v>
      </c>
      <c r="J96" s="132">
        <f t="shared" si="6"/>
        <v>0</v>
      </c>
      <c r="K96" s="156">
        <f>VLOOKUP(J96,'Radiation Sickness'!$B$5:$F$12,3,TRUE)</f>
        <v>0</v>
      </c>
      <c r="L96" s="156" t="str">
        <f>VLOOKUP(J96,'Radiation Sickness'!$B$5:$F$12,4,TRUE)</f>
        <v>1. Elevated</v>
      </c>
    </row>
    <row r="97" spans="2:12" ht="12.75">
      <c r="B97" s="82">
        <f t="shared" si="3"/>
        <v>2.10407688361654</v>
      </c>
      <c r="C97" s="79">
        <f t="shared" si="10"/>
        <v>60</v>
      </c>
      <c r="D97" s="48">
        <f>IF(C97&lt;=Configure!$E$54,C97/24,IF(C97&lt;=Configure!$E$55,C97/Configure!$E$54,C97/Configure!$E$55))</f>
        <v>2.5</v>
      </c>
      <c r="E97" s="54" t="str">
        <f>IF(C97&lt;=Configure!$E$54,Configure!$H$54,IF(C97&lt;=Configure!$E$55,Configure!$H$55,Configure!$H$56))</f>
        <v>Days</v>
      </c>
      <c r="F97" s="50">
        <f t="shared" si="7"/>
        <v>0</v>
      </c>
      <c r="G97" s="51" t="str">
        <f t="shared" si="9"/>
        <v>Normal</v>
      </c>
      <c r="H97" s="133">
        <f t="shared" si="5"/>
        <v>0</v>
      </c>
      <c r="I97" s="51" t="str">
        <f t="shared" si="8"/>
        <v>Nominal</v>
      </c>
      <c r="J97" s="132">
        <f t="shared" si="6"/>
        <v>0</v>
      </c>
      <c r="K97" s="156">
        <f>VLOOKUP(J97,'Radiation Sickness'!$B$5:$F$12,3,TRUE)</f>
        <v>0</v>
      </c>
      <c r="L97" s="156" t="str">
        <f>VLOOKUP(J97,'Radiation Sickness'!$B$5:$F$12,4,TRUE)</f>
        <v>1. Elevated</v>
      </c>
    </row>
    <row r="98" spans="2:12" ht="12.75">
      <c r="B98" s="82">
        <f>LOG(C98,7)</f>
        <v>2.1125712644897963</v>
      </c>
      <c r="C98" s="79">
        <f t="shared" si="10"/>
        <v>61</v>
      </c>
      <c r="D98" s="48">
        <f>IF(C98&lt;=Configure!$E$54,C98/24,IF(C98&lt;=Configure!$E$55,C98/Configure!$E$54,C98/Configure!$E$55))</f>
        <v>2.5416666666666665</v>
      </c>
      <c r="E98" s="54" t="str">
        <f>IF(C98&lt;=Configure!$E$54,Configure!$H$54,IF(C98&lt;=Configure!$E$55,Configure!$H$55,Configure!$H$56))</f>
        <v>Days</v>
      </c>
      <c r="F98" s="50">
        <f t="shared" si="7"/>
        <v>0</v>
      </c>
      <c r="G98" s="51" t="str">
        <f t="shared" si="9"/>
        <v>Normal</v>
      </c>
      <c r="H98" s="133">
        <f t="shared" si="5"/>
        <v>0</v>
      </c>
      <c r="I98" s="51" t="str">
        <f t="shared" si="8"/>
        <v>Nominal</v>
      </c>
      <c r="J98" s="132">
        <f t="shared" si="6"/>
        <v>0</v>
      </c>
      <c r="K98" s="156">
        <f>VLOOKUP(J98,'Radiation Sickness'!$B$5:$F$12,3,TRUE)</f>
        <v>0</v>
      </c>
      <c r="L98" s="156" t="str">
        <f>VLOOKUP(J98,'Radiation Sickness'!$B$5:$F$12,4,TRUE)</f>
        <v>1. Elevated</v>
      </c>
    </row>
    <row r="99" spans="2:12" ht="12.75">
      <c r="B99" s="82">
        <f>LOG(C99,7)</f>
        <v>2.120927519211873</v>
      </c>
      <c r="C99" s="79">
        <f t="shared" si="10"/>
        <v>62</v>
      </c>
      <c r="D99" s="48">
        <f>IF(C99&lt;=Configure!$E$54,C99/24,IF(C99&lt;=Configure!$E$55,C99/Configure!$E$54,C99/Configure!$E$55))</f>
        <v>2.5833333333333335</v>
      </c>
      <c r="E99" s="54" t="str">
        <f>IF(C99&lt;=Configure!$E$54,Configure!$H$54,IF(C99&lt;=Configure!$E$55,Configure!$H$55,Configure!$H$56))</f>
        <v>Days</v>
      </c>
      <c r="F99" s="50">
        <f t="shared" si="7"/>
        <v>0</v>
      </c>
      <c r="G99" s="51" t="str">
        <f t="shared" si="9"/>
        <v>Normal</v>
      </c>
      <c r="H99" s="133">
        <f t="shared" si="5"/>
        <v>0</v>
      </c>
      <c r="I99" s="51" t="str">
        <f t="shared" si="8"/>
        <v>Nominal</v>
      </c>
      <c r="J99" s="132">
        <f t="shared" si="6"/>
        <v>0</v>
      </c>
      <c r="K99" s="156">
        <f>VLOOKUP(J99,'Radiation Sickness'!$B$5:$F$12,3,TRUE)</f>
        <v>0</v>
      </c>
      <c r="L99" s="156" t="str">
        <f>VLOOKUP(J99,'Radiation Sickness'!$B$5:$F$12,4,TRUE)</f>
        <v>1. Elevated</v>
      </c>
    </row>
    <row r="100" spans="2:12" ht="12.75">
      <c r="B100" s="82">
        <f>LOG(C100,7)</f>
        <v>2.129150068107159</v>
      </c>
      <c r="C100" s="79">
        <f t="shared" si="10"/>
        <v>63</v>
      </c>
      <c r="D100" s="48">
        <f>IF(C100&lt;=Configure!$E$54,C100/24,IF(C100&lt;=Configure!$E$55,C100/Configure!$E$54,C100/Configure!$E$55))</f>
        <v>2.625</v>
      </c>
      <c r="E100" s="54" t="str">
        <f>IF(C100&lt;=Configure!$E$54,Configure!$H$54,IF(C100&lt;=Configure!$E$55,Configure!$H$55,Configure!$H$56))</f>
        <v>Days</v>
      </c>
      <c r="F100" s="50">
        <f t="shared" si="7"/>
        <v>0</v>
      </c>
      <c r="G100" s="51" t="str">
        <f t="shared" si="9"/>
        <v>Normal</v>
      </c>
      <c r="H100" s="133">
        <f t="shared" si="5"/>
        <v>0</v>
      </c>
      <c r="I100" s="51" t="str">
        <f t="shared" si="8"/>
        <v>Nominal</v>
      </c>
      <c r="J100" s="132">
        <f t="shared" si="6"/>
        <v>0</v>
      </c>
      <c r="K100" s="156">
        <f>VLOOKUP(J100,'Radiation Sickness'!$B$5:$F$12,3,TRUE)</f>
        <v>0</v>
      </c>
      <c r="L100" s="156" t="str">
        <f>VLOOKUP(J100,'Radiation Sickness'!$B$5:$F$12,4,TRUE)</f>
        <v>1. Elevated</v>
      </c>
    </row>
    <row r="101" spans="2:12" ht="12.75">
      <c r="B101" s="82">
        <f aca="true" t="shared" si="11" ref="B101:B118">LOG(C101,7)</f>
        <v>2.1372431226481328</v>
      </c>
      <c r="C101" s="79">
        <f t="shared" si="10"/>
        <v>64</v>
      </c>
      <c r="D101" s="48">
        <f>IF(C101&lt;=Configure!$E$54,C101/24,IF(C101&lt;=Configure!$E$55,C101/Configure!$E$54,C101/Configure!$E$55))</f>
        <v>2.6666666666666665</v>
      </c>
      <c r="E101" s="54" t="str">
        <f>IF(C101&lt;=Configure!$E$54,Configure!$H$54,IF(C101&lt;=Configure!$E$55,Configure!$H$55,Configure!$H$56))</f>
        <v>Days</v>
      </c>
      <c r="F101" s="50">
        <f aca="true" t="shared" si="12" ref="F101:F128">$C$30/(10^B101)</f>
        <v>0</v>
      </c>
      <c r="G101" s="51" t="str">
        <f t="shared" si="9"/>
        <v>Normal</v>
      </c>
      <c r="H101" s="133">
        <f t="shared" si="5"/>
        <v>0</v>
      </c>
      <c r="I101" s="51" t="str">
        <f aca="true" t="shared" si="13" ref="I101:I132">IF(H101&lt;=$N$49,IF(H101&lt;=$N$50,IF(H101&lt;=$N$51,IF(H101&lt;=$N$52,$S$52,$S$51),$S$50),$S$49),$S$48)</f>
        <v>Nominal</v>
      </c>
      <c r="J101" s="132">
        <f t="shared" si="6"/>
        <v>0</v>
      </c>
      <c r="K101" s="156">
        <f>VLOOKUP(J101,'Radiation Sickness'!$B$5:$F$12,3,TRUE)</f>
        <v>0</v>
      </c>
      <c r="L101" s="156" t="str">
        <f>VLOOKUP(J101,'Radiation Sickness'!$B$5:$F$12,4,TRUE)</f>
        <v>1. Elevated</v>
      </c>
    </row>
    <row r="102" spans="2:12" ht="12.75">
      <c r="B102" s="82">
        <f t="shared" si="11"/>
        <v>2.145210698408757</v>
      </c>
      <c r="C102" s="79">
        <f t="shared" si="10"/>
        <v>65</v>
      </c>
      <c r="D102" s="48">
        <f>IF(C102&lt;=Configure!$E$54,C102/24,IF(C102&lt;=Configure!$E$55,C102/Configure!$E$54,C102/Configure!$E$55))</f>
        <v>2.7083333333333335</v>
      </c>
      <c r="E102" s="54" t="str">
        <f>IF(C102&lt;=Configure!$E$54,Configure!$H$54,IF(C102&lt;=Configure!$E$55,Configure!$H$55,Configure!$H$56))</f>
        <v>Days</v>
      </c>
      <c r="F102" s="50">
        <f t="shared" si="12"/>
        <v>0</v>
      </c>
      <c r="G102" s="51" t="str">
        <f aca="true" t="shared" si="14" ref="G102:G140">IF(F102&lt;=$N$41,IF(F102&lt;=$N$42,IF(F102&lt;=$N$43,IF(F102&lt;=$N$44,$S$44,$S$43),$S$42),$S$41),$S$40)</f>
        <v>Normal</v>
      </c>
      <c r="H102" s="133">
        <f t="shared" si="5"/>
        <v>0</v>
      </c>
      <c r="I102" s="51" t="str">
        <f t="shared" si="13"/>
        <v>Nominal</v>
      </c>
      <c r="J102" s="132">
        <f t="shared" si="6"/>
        <v>0</v>
      </c>
      <c r="K102" s="156">
        <f>VLOOKUP(J102,'Radiation Sickness'!$B$5:$F$12,3,TRUE)</f>
        <v>0</v>
      </c>
      <c r="L102" s="156" t="str">
        <f>VLOOKUP(J102,'Radiation Sickness'!$B$5:$F$12,4,TRUE)</f>
        <v>1. Elevated</v>
      </c>
    </row>
    <row r="103" spans="2:12" ht="12.75">
      <c r="B103" s="82">
        <f t="shared" si="11"/>
        <v>2.1530566270289455</v>
      </c>
      <c r="C103" s="79">
        <f aca="true" t="shared" si="15" ref="C103:C128">$C$31+C102</f>
        <v>66</v>
      </c>
      <c r="D103" s="48">
        <f>IF(C103&lt;=Configure!$E$54,C103/24,IF(C103&lt;=Configure!$E$55,C103/Configure!$E$54,C103/Configure!$E$55))</f>
        <v>2.75</v>
      </c>
      <c r="E103" s="54" t="str">
        <f>IF(C103&lt;=Configure!$E$54,Configure!$H$54,IF(C103&lt;=Configure!$E$55,Configure!$H$55,Configure!$H$56))</f>
        <v>Days</v>
      </c>
      <c r="F103" s="50">
        <f t="shared" si="12"/>
        <v>0</v>
      </c>
      <c r="G103" s="51" t="str">
        <f t="shared" si="14"/>
        <v>Normal</v>
      </c>
      <c r="H103" s="133">
        <f aca="true" t="shared" si="16" ref="H103:H128">F103/$C$26</f>
        <v>0</v>
      </c>
      <c r="I103" s="51" t="str">
        <f t="shared" si="13"/>
        <v>Nominal</v>
      </c>
      <c r="J103" s="132">
        <f aca="true" t="shared" si="17" ref="J103:J140">J102+H103</f>
        <v>0</v>
      </c>
      <c r="K103" s="156">
        <f>VLOOKUP(J103,'Radiation Sickness'!$B$5:$F$12,3,TRUE)</f>
        <v>0</v>
      </c>
      <c r="L103" s="156" t="str">
        <f>VLOOKUP(J103,'Radiation Sickness'!$B$5:$F$12,4,TRUE)</f>
        <v>1. Elevated</v>
      </c>
    </row>
    <row r="104" spans="2:12" ht="12.75">
      <c r="B104" s="82">
        <f t="shared" si="11"/>
        <v>2.160784567279342</v>
      </c>
      <c r="C104" s="79">
        <f t="shared" si="15"/>
        <v>67</v>
      </c>
      <c r="D104" s="48">
        <f>IF(C104&lt;=Configure!$E$54,C104/24,IF(C104&lt;=Configure!$E$55,C104/Configure!$E$54,C104/Configure!$E$55))</f>
        <v>2.7916666666666665</v>
      </c>
      <c r="E104" s="54" t="str">
        <f>IF(C104&lt;=Configure!$E$54,Configure!$H$54,IF(C104&lt;=Configure!$E$55,Configure!$H$55,Configure!$H$56))</f>
        <v>Days</v>
      </c>
      <c r="F104" s="50">
        <f t="shared" si="12"/>
        <v>0</v>
      </c>
      <c r="G104" s="51" t="str">
        <f t="shared" si="14"/>
        <v>Normal</v>
      </c>
      <c r="H104" s="133">
        <f t="shared" si="16"/>
        <v>0</v>
      </c>
      <c r="I104" s="51" t="str">
        <f t="shared" si="13"/>
        <v>Nominal</v>
      </c>
      <c r="J104" s="132">
        <f t="shared" si="17"/>
        <v>0</v>
      </c>
      <c r="K104" s="156">
        <f>VLOOKUP(J104,'Radiation Sickness'!$B$5:$F$12,3,TRUE)</f>
        <v>0</v>
      </c>
      <c r="L104" s="156" t="str">
        <f>VLOOKUP(J104,'Radiation Sickness'!$B$5:$F$12,4,TRUE)</f>
        <v>1. Elevated</v>
      </c>
    </row>
    <row r="105" spans="2:12" ht="12.75">
      <c r="B105" s="82">
        <f t="shared" si="11"/>
        <v>2.168398015306392</v>
      </c>
      <c r="C105" s="79">
        <f t="shared" si="15"/>
        <v>68</v>
      </c>
      <c r="D105" s="48">
        <f>IF(C105&lt;=Configure!$E$54,C105/24,IF(C105&lt;=Configure!$E$55,C105/Configure!$E$54,C105/Configure!$E$55))</f>
        <v>2.8333333333333335</v>
      </c>
      <c r="E105" s="54" t="str">
        <f>IF(C105&lt;=Configure!$E$54,Configure!$H$54,IF(C105&lt;=Configure!$E$55,Configure!$H$55,Configure!$H$56))</f>
        <v>Days</v>
      </c>
      <c r="F105" s="50">
        <f t="shared" si="12"/>
        <v>0</v>
      </c>
      <c r="G105" s="51" t="str">
        <f t="shared" si="14"/>
        <v>Normal</v>
      </c>
      <c r="H105" s="133">
        <f t="shared" si="16"/>
        <v>0</v>
      </c>
      <c r="I105" s="51" t="str">
        <f t="shared" si="13"/>
        <v>Nominal</v>
      </c>
      <c r="J105" s="132">
        <f t="shared" si="17"/>
        <v>0</v>
      </c>
      <c r="K105" s="156">
        <f>VLOOKUP(J105,'Radiation Sickness'!$B$5:$F$12,3,TRUE)</f>
        <v>0</v>
      </c>
      <c r="L105" s="156" t="str">
        <f>VLOOKUP(J105,'Radiation Sickness'!$B$5:$F$12,4,TRUE)</f>
        <v>1. Elevated</v>
      </c>
    </row>
    <row r="106" spans="2:12" ht="12.75">
      <c r="B106" s="82">
        <f t="shared" si="11"/>
        <v>2.1759003141295112</v>
      </c>
      <c r="C106" s="79">
        <f t="shared" si="15"/>
        <v>69</v>
      </c>
      <c r="D106" s="48">
        <f>IF(C106&lt;=Configure!$E$54,C106/24,IF(C106&lt;=Configure!$E$55,C106/Configure!$E$54,C106/Configure!$E$55))</f>
        <v>2.875</v>
      </c>
      <c r="E106" s="54" t="str">
        <f>IF(C106&lt;=Configure!$E$54,Configure!$H$54,IF(C106&lt;=Configure!$E$55,Configure!$H$55,Configure!$H$56))</f>
        <v>Days</v>
      </c>
      <c r="F106" s="50">
        <f t="shared" si="12"/>
        <v>0</v>
      </c>
      <c r="G106" s="51" t="str">
        <f t="shared" si="14"/>
        <v>Normal</v>
      </c>
      <c r="H106" s="133">
        <f t="shared" si="16"/>
        <v>0</v>
      </c>
      <c r="I106" s="51" t="str">
        <f t="shared" si="13"/>
        <v>Nominal</v>
      </c>
      <c r="J106" s="132">
        <f t="shared" si="17"/>
        <v>0</v>
      </c>
      <c r="K106" s="156">
        <f>VLOOKUP(J106,'Radiation Sickness'!$B$5:$F$12,3,TRUE)</f>
        <v>0</v>
      </c>
      <c r="L106" s="156" t="str">
        <f>VLOOKUP(J106,'Radiation Sickness'!$B$5:$F$12,4,TRUE)</f>
        <v>1. Elevated</v>
      </c>
    </row>
    <row r="107" spans="2:12" ht="12.75">
      <c r="B107" s="82">
        <f t="shared" si="11"/>
        <v>2.1832946624549385</v>
      </c>
      <c r="C107" s="79">
        <f t="shared" si="15"/>
        <v>70</v>
      </c>
      <c r="D107" s="48">
        <f>IF(C107&lt;=Configure!$E$54,C107/24,IF(C107&lt;=Configure!$E$55,C107/Configure!$E$54,C107/Configure!$E$55))</f>
        <v>2.9166666666666665</v>
      </c>
      <c r="E107" s="54" t="str">
        <f>IF(C107&lt;=Configure!$E$54,Configure!$H$54,IF(C107&lt;=Configure!$E$55,Configure!$H$55,Configure!$H$56))</f>
        <v>Days</v>
      </c>
      <c r="F107" s="50">
        <f t="shared" si="12"/>
        <v>0</v>
      </c>
      <c r="G107" s="51" t="str">
        <f t="shared" si="14"/>
        <v>Normal</v>
      </c>
      <c r="H107" s="133">
        <f t="shared" si="16"/>
        <v>0</v>
      </c>
      <c r="I107" s="51" t="str">
        <f t="shared" si="13"/>
        <v>Nominal</v>
      </c>
      <c r="J107" s="132">
        <f t="shared" si="17"/>
        <v>0</v>
      </c>
      <c r="K107" s="156">
        <f>VLOOKUP(J107,'Radiation Sickness'!$B$5:$F$12,3,TRUE)</f>
        <v>0</v>
      </c>
      <c r="L107" s="156" t="str">
        <f>VLOOKUP(J107,'Radiation Sickness'!$B$5:$F$12,4,TRUE)</f>
        <v>1. Elevated</v>
      </c>
    </row>
    <row r="108" spans="2:12" ht="12.75">
      <c r="B108" s="82">
        <f t="shared" si="11"/>
        <v>2.1905841228644247</v>
      </c>
      <c r="C108" s="79">
        <f t="shared" si="15"/>
        <v>71</v>
      </c>
      <c r="D108" s="48">
        <f>IF(C108&lt;=Configure!$E$54,C108/24,IF(C108&lt;=Configure!$E$55,C108/Configure!$E$54,C108/Configure!$E$55))</f>
        <v>2.9583333333333335</v>
      </c>
      <c r="E108" s="54" t="str">
        <f>IF(C108&lt;=Configure!$E$54,Configure!$H$54,IF(C108&lt;=Configure!$E$55,Configure!$H$55,Configure!$H$56))</f>
        <v>Days</v>
      </c>
      <c r="F108" s="50">
        <f t="shared" si="12"/>
        <v>0</v>
      </c>
      <c r="G108" s="51" t="str">
        <f t="shared" si="14"/>
        <v>Normal</v>
      </c>
      <c r="H108" s="133">
        <f t="shared" si="16"/>
        <v>0</v>
      </c>
      <c r="I108" s="51" t="str">
        <f t="shared" si="13"/>
        <v>Nominal</v>
      </c>
      <c r="J108" s="132">
        <f t="shared" si="17"/>
        <v>0</v>
      </c>
      <c r="K108" s="156">
        <f>VLOOKUP(J108,'Radiation Sickness'!$B$5:$F$12,3,TRUE)</f>
        <v>0</v>
      </c>
      <c r="L108" s="156" t="str">
        <f>VLOOKUP(J108,'Radiation Sickness'!$B$5:$F$12,4,TRUE)</f>
        <v>1. Elevated</v>
      </c>
    </row>
    <row r="109" spans="2:12" ht="12.75">
      <c r="B109" s="82">
        <f t="shared" si="11"/>
        <v>2.1977716294312257</v>
      </c>
      <c r="C109" s="79">
        <f t="shared" si="15"/>
        <v>72</v>
      </c>
      <c r="D109" s="48">
        <f>IF(C109&lt;=Configure!$E$54,C109/24,IF(C109&lt;=Configure!$E$55,C109/Configure!$E$54,C109/Configure!$E$55))</f>
        <v>3</v>
      </c>
      <c r="E109" s="54" t="str">
        <f>IF(C109&lt;=Configure!$E$54,Configure!$H$54,IF(C109&lt;=Configure!$E$55,Configure!$H$55,Configure!$H$56))</f>
        <v>Days</v>
      </c>
      <c r="F109" s="50">
        <f t="shared" si="12"/>
        <v>0</v>
      </c>
      <c r="G109" s="51" t="str">
        <f t="shared" si="14"/>
        <v>Normal</v>
      </c>
      <c r="H109" s="133">
        <f t="shared" si="16"/>
        <v>0</v>
      </c>
      <c r="I109" s="51" t="str">
        <f t="shared" si="13"/>
        <v>Nominal</v>
      </c>
      <c r="J109" s="132">
        <f t="shared" si="17"/>
        <v>0</v>
      </c>
      <c r="K109" s="156">
        <f>VLOOKUP(J109,'Radiation Sickness'!$B$5:$F$12,3,TRUE)</f>
        <v>0</v>
      </c>
      <c r="L109" s="156" t="str">
        <f>VLOOKUP(J109,'Radiation Sickness'!$B$5:$F$12,4,TRUE)</f>
        <v>1. Elevated</v>
      </c>
    </row>
    <row r="110" spans="2:12" ht="12.75">
      <c r="B110" s="82">
        <f t="shared" si="11"/>
        <v>2.204859994810805</v>
      </c>
      <c r="C110" s="79">
        <f t="shared" si="15"/>
        <v>73</v>
      </c>
      <c r="D110" s="48">
        <f>IF(C110&lt;=Configure!$E$54,C110/24,IF(C110&lt;=Configure!$E$55,C110/Configure!$E$54,C110/Configure!$E$55))</f>
        <v>3.0416666666666665</v>
      </c>
      <c r="E110" s="54" t="str">
        <f>IF(C110&lt;=Configure!$E$54,Configure!$H$54,IF(C110&lt;=Configure!$E$55,Configure!$H$55,Configure!$H$56))</f>
        <v>Days</v>
      </c>
      <c r="F110" s="50">
        <f t="shared" si="12"/>
        <v>0</v>
      </c>
      <c r="G110" s="51" t="str">
        <f t="shared" si="14"/>
        <v>Normal</v>
      </c>
      <c r="H110" s="133">
        <f t="shared" si="16"/>
        <v>0</v>
      </c>
      <c r="I110" s="51" t="str">
        <f t="shared" si="13"/>
        <v>Nominal</v>
      </c>
      <c r="J110" s="132">
        <f t="shared" si="17"/>
        <v>0</v>
      </c>
      <c r="K110" s="156">
        <f>VLOOKUP(J110,'Radiation Sickness'!$B$5:$F$12,3,TRUE)</f>
        <v>0</v>
      </c>
      <c r="L110" s="156" t="str">
        <f>VLOOKUP(J110,'Radiation Sickness'!$B$5:$F$12,4,TRUE)</f>
        <v>1. Elevated</v>
      </c>
    </row>
    <row r="111" spans="2:12" ht="12.75">
      <c r="B111" s="82">
        <f t="shared" si="11"/>
        <v>2.2118519168491297</v>
      </c>
      <c r="C111" s="79">
        <f t="shared" si="15"/>
        <v>74</v>
      </c>
      <c r="D111" s="48">
        <f>IF(C111&lt;=Configure!$E$54,C111/24,IF(C111&lt;=Configure!$E$55,C111/Configure!$E$54,C111/Configure!$E$55))</f>
        <v>3.0833333333333335</v>
      </c>
      <c r="E111" s="54" t="str">
        <f>IF(C111&lt;=Configure!$E$54,Configure!$H$54,IF(C111&lt;=Configure!$E$55,Configure!$H$55,Configure!$H$56))</f>
        <v>Days</v>
      </c>
      <c r="F111" s="50">
        <f t="shared" si="12"/>
        <v>0</v>
      </c>
      <c r="G111" s="51" t="str">
        <f t="shared" si="14"/>
        <v>Normal</v>
      </c>
      <c r="H111" s="133">
        <f t="shared" si="16"/>
        <v>0</v>
      </c>
      <c r="I111" s="51" t="str">
        <f t="shared" si="13"/>
        <v>Nominal</v>
      </c>
      <c r="J111" s="132">
        <f t="shared" si="17"/>
        <v>0</v>
      </c>
      <c r="K111" s="156">
        <f>VLOOKUP(J111,'Radiation Sickness'!$B$5:$F$12,3,TRUE)</f>
        <v>0</v>
      </c>
      <c r="L111" s="156" t="str">
        <f>VLOOKUP(J111,'Radiation Sickness'!$B$5:$F$12,4,TRUE)</f>
        <v>1. Elevated</v>
      </c>
    </row>
    <row r="112" spans="2:12" ht="12.75">
      <c r="B112" s="82">
        <f t="shared" si="11"/>
        <v>2.218749984747412</v>
      </c>
      <c r="C112" s="79">
        <f t="shared" si="15"/>
        <v>75</v>
      </c>
      <c r="D112" s="48">
        <f>IF(C112&lt;=Configure!$E$54,C112/24,IF(C112&lt;=Configure!$E$55,C112/Configure!$E$54,C112/Configure!$E$55))</f>
        <v>3.125</v>
      </c>
      <c r="E112" s="54" t="str">
        <f>IF(C112&lt;=Configure!$E$54,Configure!$H$54,IF(C112&lt;=Configure!$E$55,Configure!$H$55,Configure!$H$56))</f>
        <v>Days</v>
      </c>
      <c r="F112" s="50">
        <f t="shared" si="12"/>
        <v>0</v>
      </c>
      <c r="G112" s="51" t="str">
        <f t="shared" si="14"/>
        <v>Normal</v>
      </c>
      <c r="H112" s="133">
        <f t="shared" si="16"/>
        <v>0</v>
      </c>
      <c r="I112" s="51" t="str">
        <f t="shared" si="13"/>
        <v>Nominal</v>
      </c>
      <c r="J112" s="132">
        <f t="shared" si="17"/>
        <v>0</v>
      </c>
      <c r="K112" s="156">
        <f>VLOOKUP(J112,'Radiation Sickness'!$B$5:$F$12,3,TRUE)</f>
        <v>0</v>
      </c>
      <c r="L112" s="156" t="str">
        <f>VLOOKUP(J112,'Radiation Sickness'!$B$5:$F$12,4,TRUE)</f>
        <v>1. Elevated</v>
      </c>
    </row>
    <row r="113" spans="2:12" ht="12.75">
      <c r="B113" s="82">
        <f t="shared" si="11"/>
        <v>2.2255566848185593</v>
      </c>
      <c r="C113" s="79">
        <f t="shared" si="15"/>
        <v>76</v>
      </c>
      <c r="D113" s="48">
        <f>IF(C113&lt;=Configure!$E$54,C113/24,IF(C113&lt;=Configure!$E$55,C113/Configure!$E$54,C113/Configure!$E$55))</f>
        <v>3.1666666666666665</v>
      </c>
      <c r="E113" s="54" t="str">
        <f>IF(C113&lt;=Configure!$E$54,Configure!$H$54,IF(C113&lt;=Configure!$E$55,Configure!$H$55,Configure!$H$56))</f>
        <v>Days</v>
      </c>
      <c r="F113" s="50">
        <f t="shared" si="12"/>
        <v>0</v>
      </c>
      <c r="G113" s="51" t="str">
        <f t="shared" si="14"/>
        <v>Normal</v>
      </c>
      <c r="H113" s="133">
        <f t="shared" si="16"/>
        <v>0</v>
      </c>
      <c r="I113" s="51" t="str">
        <f t="shared" si="13"/>
        <v>Nominal</v>
      </c>
      <c r="J113" s="132">
        <f t="shared" si="17"/>
        <v>0</v>
      </c>
      <c r="K113" s="156">
        <f>VLOOKUP(J113,'Radiation Sickness'!$B$5:$F$12,3,TRUE)</f>
        <v>0</v>
      </c>
      <c r="L113" s="156" t="str">
        <f>VLOOKUP(J113,'Radiation Sickness'!$B$5:$F$12,4,TRUE)</f>
        <v>1. Elevated</v>
      </c>
    </row>
    <row r="114" spans="2:12" ht="12.75">
      <c r="B114" s="82">
        <f t="shared" si="11"/>
        <v>2.232274405867344</v>
      </c>
      <c r="C114" s="79">
        <f t="shared" si="15"/>
        <v>77</v>
      </c>
      <c r="D114" s="48">
        <f>IF(C114&lt;=Configure!$E$54,C114/24,IF(C114&lt;=Configure!$E$55,C114/Configure!$E$54,C114/Configure!$E$55))</f>
        <v>3.2083333333333335</v>
      </c>
      <c r="E114" s="54" t="str">
        <f>IF(C114&lt;=Configure!$E$54,Configure!$H$54,IF(C114&lt;=Configure!$E$55,Configure!$H$55,Configure!$H$56))</f>
        <v>Days</v>
      </c>
      <c r="F114" s="50">
        <f t="shared" si="12"/>
        <v>0</v>
      </c>
      <c r="G114" s="51" t="str">
        <f t="shared" si="14"/>
        <v>Normal</v>
      </c>
      <c r="H114" s="133">
        <f t="shared" si="16"/>
        <v>0</v>
      </c>
      <c r="I114" s="51" t="str">
        <f t="shared" si="13"/>
        <v>Nominal</v>
      </c>
      <c r="J114" s="132">
        <f t="shared" si="17"/>
        <v>0</v>
      </c>
      <c r="K114" s="156">
        <f>VLOOKUP(J114,'Radiation Sickness'!$B$5:$F$12,3,TRUE)</f>
        <v>0</v>
      </c>
      <c r="L114" s="156" t="str">
        <f>VLOOKUP(J114,'Radiation Sickness'!$B$5:$F$12,4,TRUE)</f>
        <v>1. Elevated</v>
      </c>
    </row>
    <row r="115" spans="2:12" ht="12.75">
      <c r="B115" s="82">
        <f t="shared" si="11"/>
        <v>2.238905444223443</v>
      </c>
      <c r="C115" s="79">
        <f t="shared" si="15"/>
        <v>78</v>
      </c>
      <c r="D115" s="48">
        <f>IF(C115&lt;=Configure!$E$54,C115/24,IF(C115&lt;=Configure!$E$55,C115/Configure!$E$54,C115/Configure!$E$55))</f>
        <v>3.25</v>
      </c>
      <c r="E115" s="54" t="str">
        <f>IF(C115&lt;=Configure!$E$54,Configure!$H$54,IF(C115&lt;=Configure!$E$55,Configure!$H$55,Configure!$H$56))</f>
        <v>Days</v>
      </c>
      <c r="F115" s="50">
        <f t="shared" si="12"/>
        <v>0</v>
      </c>
      <c r="G115" s="51" t="str">
        <f t="shared" si="14"/>
        <v>Normal</v>
      </c>
      <c r="H115" s="133">
        <f t="shared" si="16"/>
        <v>0</v>
      </c>
      <c r="I115" s="51" t="str">
        <f t="shared" si="13"/>
        <v>Nominal</v>
      </c>
      <c r="J115" s="132">
        <f t="shared" si="17"/>
        <v>0</v>
      </c>
      <c r="K115" s="156">
        <f>VLOOKUP(J115,'Radiation Sickness'!$B$5:$F$12,3,TRUE)</f>
        <v>0</v>
      </c>
      <c r="L115" s="156" t="str">
        <f>VLOOKUP(J115,'Radiation Sickness'!$B$5:$F$12,4,TRUE)</f>
        <v>1. Elevated</v>
      </c>
    </row>
    <row r="116" spans="2:12" ht="12.75">
      <c r="B116" s="82">
        <f t="shared" si="11"/>
        <v>2.2454520084538694</v>
      </c>
      <c r="C116" s="79">
        <f t="shared" si="15"/>
        <v>79</v>
      </c>
      <c r="D116" s="48">
        <f>IF(C116&lt;=Configure!$E$54,C116/24,IF(C116&lt;=Configure!$E$55,C116/Configure!$E$54,C116/Configure!$E$55))</f>
        <v>3.2916666666666665</v>
      </c>
      <c r="E116" s="54" t="str">
        <f>IF(C116&lt;=Configure!$E$54,Configure!$H$54,IF(C116&lt;=Configure!$E$55,Configure!$H$55,Configure!$H$56))</f>
        <v>Days</v>
      </c>
      <c r="F116" s="50">
        <f t="shared" si="12"/>
        <v>0</v>
      </c>
      <c r="G116" s="51" t="str">
        <f t="shared" si="14"/>
        <v>Normal</v>
      </c>
      <c r="H116" s="133">
        <f t="shared" si="16"/>
        <v>0</v>
      </c>
      <c r="I116" s="51" t="str">
        <f t="shared" si="13"/>
        <v>Nominal</v>
      </c>
      <c r="J116" s="132">
        <f t="shared" si="17"/>
        <v>0</v>
      </c>
      <c r="K116" s="156">
        <f>VLOOKUP(J116,'Radiation Sickness'!$B$5:$F$12,3,TRUE)</f>
        <v>0</v>
      </c>
      <c r="L116" s="156" t="str">
        <f>VLOOKUP(J116,'Radiation Sickness'!$B$5:$F$12,4,TRUE)</f>
        <v>1. Elevated</v>
      </c>
    </row>
    <row r="117" spans="2:12" ht="12.75">
      <c r="B117" s="82">
        <f t="shared" si="11"/>
        <v>2.2519162237790047</v>
      </c>
      <c r="C117" s="79">
        <f t="shared" si="15"/>
        <v>80</v>
      </c>
      <c r="D117" s="48">
        <f>IF(C117&lt;=Configure!$E$54,C117/24,IF(C117&lt;=Configure!$E$55,C117/Configure!$E$54,C117/Configure!$E$55))</f>
        <v>3.3333333333333335</v>
      </c>
      <c r="E117" s="54" t="str">
        <f>IF(C117&lt;=Configure!$E$54,Configure!$H$54,IF(C117&lt;=Configure!$E$55,Configure!$H$55,Configure!$H$56))</f>
        <v>Days</v>
      </c>
      <c r="F117" s="50">
        <f t="shared" si="12"/>
        <v>0</v>
      </c>
      <c r="G117" s="51" t="str">
        <f t="shared" si="14"/>
        <v>Normal</v>
      </c>
      <c r="H117" s="133">
        <f t="shared" si="16"/>
        <v>0</v>
      </c>
      <c r="I117" s="51" t="str">
        <f t="shared" si="13"/>
        <v>Nominal</v>
      </c>
      <c r="J117" s="132">
        <f t="shared" si="17"/>
        <v>0</v>
      </c>
      <c r="K117" s="156">
        <f>VLOOKUP(J117,'Radiation Sickness'!$B$5:$F$12,3,TRUE)</f>
        <v>0</v>
      </c>
      <c r="L117" s="156" t="str">
        <f>VLOOKUP(J117,'Radiation Sickness'!$B$5:$F$12,4,TRUE)</f>
        <v>1. Elevated</v>
      </c>
    </row>
    <row r="118" spans="2:12" ht="12.75">
      <c r="B118" s="82">
        <f t="shared" si="11"/>
        <v>2.2583001362143187</v>
      </c>
      <c r="C118" s="79">
        <f t="shared" si="15"/>
        <v>81</v>
      </c>
      <c r="D118" s="48">
        <f>IF(C118&lt;=Configure!$E$54,C118/24,IF(C118&lt;=Configure!$E$55,C118/Configure!$E$54,C118/Configure!$E$55))</f>
        <v>3.375</v>
      </c>
      <c r="E118" s="54" t="str">
        <f>IF(C118&lt;=Configure!$E$54,Configure!$H$54,IF(C118&lt;=Configure!$E$55,Configure!$H$55,Configure!$H$56))</f>
        <v>Days</v>
      </c>
      <c r="F118" s="50">
        <f t="shared" si="12"/>
        <v>0</v>
      </c>
      <c r="G118" s="51" t="str">
        <f t="shared" si="14"/>
        <v>Normal</v>
      </c>
      <c r="H118" s="133">
        <f t="shared" si="16"/>
        <v>0</v>
      </c>
      <c r="I118" s="51" t="str">
        <f t="shared" si="13"/>
        <v>Nominal</v>
      </c>
      <c r="J118" s="132">
        <f t="shared" si="17"/>
        <v>0</v>
      </c>
      <c r="K118" s="156">
        <f>VLOOKUP(J118,'Radiation Sickness'!$B$5:$F$12,3,TRUE)</f>
        <v>0</v>
      </c>
      <c r="L118" s="156" t="str">
        <f>VLOOKUP(J118,'Radiation Sickness'!$B$5:$F$12,4,TRUE)</f>
        <v>1. Elevated</v>
      </c>
    </row>
    <row r="119" spans="2:12" ht="12.75">
      <c r="B119" s="82">
        <f>LOG(C119,7)</f>
        <v>2.2646057164579756</v>
      </c>
      <c r="C119" s="79">
        <f t="shared" si="15"/>
        <v>82</v>
      </c>
      <c r="D119" s="48">
        <f>IF(C119&lt;=Configure!$E$54,C119/24,IF(C119&lt;=Configure!$E$55,C119/Configure!$E$54,C119/Configure!$E$55))</f>
        <v>3.4166666666666665</v>
      </c>
      <c r="E119" s="54" t="str">
        <f>IF(C119&lt;=Configure!$E$54,Configure!$H$54,IF(C119&lt;=Configure!$E$55,Configure!$H$55,Configure!$H$56))</f>
        <v>Days</v>
      </c>
      <c r="F119" s="50">
        <f t="shared" si="12"/>
        <v>0</v>
      </c>
      <c r="G119" s="51" t="str">
        <f t="shared" si="14"/>
        <v>Normal</v>
      </c>
      <c r="H119" s="133">
        <f t="shared" si="16"/>
        <v>0</v>
      </c>
      <c r="I119" s="51" t="str">
        <f t="shared" si="13"/>
        <v>Nominal</v>
      </c>
      <c r="J119" s="132">
        <f t="shared" si="17"/>
        <v>0</v>
      </c>
      <c r="K119" s="156">
        <f>VLOOKUP(J119,'Radiation Sickness'!$B$5:$F$12,3,TRUE)</f>
        <v>0</v>
      </c>
      <c r="L119" s="156" t="str">
        <f>VLOOKUP(J119,'Radiation Sickness'!$B$5:$F$12,4,TRUE)</f>
        <v>1. Elevated</v>
      </c>
    </row>
    <row r="120" spans="2:12" ht="12.75">
      <c r="B120" s="82">
        <f>LOG(C120,7)</f>
        <v>2.2708348635428135</v>
      </c>
      <c r="C120" s="79">
        <f t="shared" si="15"/>
        <v>83</v>
      </c>
      <c r="D120" s="48">
        <f>IF(C120&lt;=Configure!$E$54,C120/24,IF(C120&lt;=Configure!$E$55,C120/Configure!$E$54,C120/Configure!$E$55))</f>
        <v>3.4583333333333335</v>
      </c>
      <c r="E120" s="54" t="str">
        <f>IF(C120&lt;=Configure!$E$54,Configure!$H$54,IF(C120&lt;=Configure!$E$55,Configure!$H$55,Configure!$H$56))</f>
        <v>Days</v>
      </c>
      <c r="F120" s="50">
        <f t="shared" si="12"/>
        <v>0</v>
      </c>
      <c r="G120" s="51" t="str">
        <f t="shared" si="14"/>
        <v>Normal</v>
      </c>
      <c r="H120" s="133">
        <f t="shared" si="16"/>
        <v>0</v>
      </c>
      <c r="I120" s="51" t="str">
        <f t="shared" si="13"/>
        <v>Nominal</v>
      </c>
      <c r="J120" s="132">
        <f t="shared" si="17"/>
        <v>0</v>
      </c>
      <c r="K120" s="156">
        <f>VLOOKUP(J120,'Radiation Sickness'!$B$5:$F$12,3,TRUE)</f>
        <v>0</v>
      </c>
      <c r="L120" s="156" t="str">
        <f>VLOOKUP(J120,'Radiation Sickness'!$B$5:$F$12,4,TRUE)</f>
        <v>1. Elevated</v>
      </c>
    </row>
    <row r="121" spans="2:12" ht="12.75">
      <c r="B121" s="82">
        <f>LOG(C121,7)</f>
        <v>2.276989408269624</v>
      </c>
      <c r="C121" s="79">
        <f t="shared" si="15"/>
        <v>84</v>
      </c>
      <c r="D121" s="48">
        <f>IF(C121&lt;=Configure!$E$54,C121/24,IF(C121&lt;=Configure!$E$55,C121/Configure!$E$54,C121/Configure!$E$55))</f>
        <v>3.5</v>
      </c>
      <c r="E121" s="54" t="str">
        <f>IF(C121&lt;=Configure!$E$54,Configure!$H$54,IF(C121&lt;=Configure!$E$55,Configure!$H$55,Configure!$H$56))</f>
        <v>Days</v>
      </c>
      <c r="F121" s="50">
        <f t="shared" si="12"/>
        <v>0</v>
      </c>
      <c r="G121" s="51" t="str">
        <f t="shared" si="14"/>
        <v>Normal</v>
      </c>
      <c r="H121" s="133">
        <f t="shared" si="16"/>
        <v>0</v>
      </c>
      <c r="I121" s="51" t="str">
        <f t="shared" si="13"/>
        <v>Nominal</v>
      </c>
      <c r="J121" s="132">
        <f t="shared" si="17"/>
        <v>0</v>
      </c>
      <c r="K121" s="156">
        <f>VLOOKUP(J121,'Radiation Sickness'!$B$5:$F$12,3,TRUE)</f>
        <v>0</v>
      </c>
      <c r="L121" s="156" t="str">
        <f>VLOOKUP(J121,'Radiation Sickness'!$B$5:$F$12,4,TRUE)</f>
        <v>1. Elevated</v>
      </c>
    </row>
    <row r="122" spans="2:12" ht="12.75">
      <c r="B122" s="82">
        <f aca="true" t="shared" si="18" ref="B122:B128">LOG(C122,7)</f>
        <v>2.283071116437264</v>
      </c>
      <c r="C122" s="79">
        <f t="shared" si="15"/>
        <v>85</v>
      </c>
      <c r="D122" s="48">
        <f>IF(C122&lt;=Configure!$E$54,C122/24,IF(C122&lt;=Configure!$E$55,C122/Configure!$E$54,C122/Configure!$E$55))</f>
        <v>3.5416666666666665</v>
      </c>
      <c r="E122" s="54" t="str">
        <f>IF(C122&lt;=Configure!$E$54,Configure!$H$54,IF(C122&lt;=Configure!$E$55,Configure!$H$55,Configure!$H$56))</f>
        <v>Days</v>
      </c>
      <c r="F122" s="50">
        <f t="shared" si="12"/>
        <v>0</v>
      </c>
      <c r="G122" s="51" t="str">
        <f t="shared" si="14"/>
        <v>Normal</v>
      </c>
      <c r="H122" s="133">
        <f t="shared" si="16"/>
        <v>0</v>
      </c>
      <c r="I122" s="51" t="str">
        <f t="shared" si="13"/>
        <v>Nominal</v>
      </c>
      <c r="J122" s="132">
        <f t="shared" si="17"/>
        <v>0</v>
      </c>
      <c r="K122" s="156">
        <f>VLOOKUP(J122,'Radiation Sickness'!$B$5:$F$12,3,TRUE)</f>
        <v>0</v>
      </c>
      <c r="L122" s="156" t="str">
        <f>VLOOKUP(J122,'Radiation Sickness'!$B$5:$F$12,4,TRUE)</f>
        <v>1. Elevated</v>
      </c>
    </row>
    <row r="123" spans="2:12" ht="12.75">
      <c r="B123" s="82">
        <f t="shared" si="18"/>
        <v>2.289081691883858</v>
      </c>
      <c r="C123" s="79">
        <f t="shared" si="15"/>
        <v>86</v>
      </c>
      <c r="D123" s="48">
        <f>IF(C123&lt;=Configure!$E$54,C123/24,IF(C123&lt;=Configure!$E$55,C123/Configure!$E$54,C123/Configure!$E$55))</f>
        <v>3.5833333333333335</v>
      </c>
      <c r="E123" s="54" t="str">
        <f>IF(C123&lt;=Configure!$E$54,Configure!$H$54,IF(C123&lt;=Configure!$E$55,Configure!$H$55,Configure!$H$56))</f>
        <v>Days</v>
      </c>
      <c r="F123" s="50">
        <f t="shared" si="12"/>
        <v>0</v>
      </c>
      <c r="G123" s="51" t="str">
        <f t="shared" si="14"/>
        <v>Normal</v>
      </c>
      <c r="H123" s="133">
        <f t="shared" si="16"/>
        <v>0</v>
      </c>
      <c r="I123" s="51" t="str">
        <f t="shared" si="13"/>
        <v>Nominal</v>
      </c>
      <c r="J123" s="132">
        <f t="shared" si="17"/>
        <v>0</v>
      </c>
      <c r="K123" s="156">
        <f>VLOOKUP(J123,'Radiation Sickness'!$B$5:$F$12,3,TRUE)</f>
        <v>0</v>
      </c>
      <c r="L123" s="156" t="str">
        <f>VLOOKUP(J123,'Radiation Sickness'!$B$5:$F$12,4,TRUE)</f>
        <v>1. Elevated</v>
      </c>
    </row>
    <row r="124" spans="2:12" ht="12.75">
      <c r="B124" s="82">
        <f t="shared" si="18"/>
        <v>2.2950227793522027</v>
      </c>
      <c r="C124" s="79">
        <f t="shared" si="15"/>
        <v>87</v>
      </c>
      <c r="D124" s="48">
        <f>IF(C124&lt;=Configure!$E$54,C124/24,IF(C124&lt;=Configure!$E$55,C124/Configure!$E$54,C124/Configure!$E$55))</f>
        <v>3.625</v>
      </c>
      <c r="E124" s="54" t="str">
        <f>IF(C124&lt;=Configure!$E$54,Configure!$H$54,IF(C124&lt;=Configure!$E$55,Configure!$H$55,Configure!$H$56))</f>
        <v>Days</v>
      </c>
      <c r="F124" s="50">
        <f t="shared" si="12"/>
        <v>0</v>
      </c>
      <c r="G124" s="51" t="str">
        <f t="shared" si="14"/>
        <v>Normal</v>
      </c>
      <c r="H124" s="133">
        <f t="shared" si="16"/>
        <v>0</v>
      </c>
      <c r="I124" s="51" t="str">
        <f t="shared" si="13"/>
        <v>Nominal</v>
      </c>
      <c r="J124" s="132">
        <f t="shared" si="17"/>
        <v>0</v>
      </c>
      <c r="K124" s="156">
        <f>VLOOKUP(J124,'Radiation Sickness'!$B$5:$F$12,3,TRUE)</f>
        <v>0</v>
      </c>
      <c r="L124" s="156" t="str">
        <f>VLOOKUP(J124,'Radiation Sickness'!$B$5:$F$12,4,TRUE)</f>
        <v>1. Elevated</v>
      </c>
    </row>
    <row r="125" spans="2:12" ht="12.75">
      <c r="B125" s="82">
        <f t="shared" si="18"/>
        <v>2.3008959671914107</v>
      </c>
      <c r="C125" s="79">
        <f t="shared" si="15"/>
        <v>88</v>
      </c>
      <c r="D125" s="48">
        <f>IF(C125&lt;=Configure!$E$54,C125/24,IF(C125&lt;=Configure!$E$55,C125/Configure!$E$54,C125/Configure!$E$55))</f>
        <v>3.6666666666666665</v>
      </c>
      <c r="E125" s="54" t="str">
        <f>IF(C125&lt;=Configure!$E$54,Configure!$H$54,IF(C125&lt;=Configure!$E$55,Configure!$H$55,Configure!$H$56))</f>
        <v>Days</v>
      </c>
      <c r="F125" s="50">
        <f t="shared" si="12"/>
        <v>0</v>
      </c>
      <c r="G125" s="51" t="str">
        <f t="shared" si="14"/>
        <v>Normal</v>
      </c>
      <c r="H125" s="133">
        <f t="shared" si="16"/>
        <v>0</v>
      </c>
      <c r="I125" s="51" t="str">
        <f t="shared" si="13"/>
        <v>Nominal</v>
      </c>
      <c r="J125" s="132">
        <f t="shared" si="17"/>
        <v>0</v>
      </c>
      <c r="K125" s="156">
        <f>VLOOKUP(J125,'Radiation Sickness'!$B$5:$F$12,3,TRUE)</f>
        <v>0</v>
      </c>
      <c r="L125" s="156" t="str">
        <f>VLOOKUP(J125,'Radiation Sickness'!$B$5:$F$12,4,TRUE)</f>
        <v>1. Elevated</v>
      </c>
    </row>
    <row r="126" spans="2:12" ht="12.75">
      <c r="B126" s="82">
        <f t="shared" si="18"/>
        <v>2.306702789905922</v>
      </c>
      <c r="C126" s="79">
        <f t="shared" si="15"/>
        <v>89</v>
      </c>
      <c r="D126" s="48">
        <f>IF(C126&lt;=Configure!$E$54,C126/24,IF(C126&lt;=Configure!$E$55,C126/Configure!$E$54,C126/Configure!$E$55))</f>
        <v>3.7083333333333335</v>
      </c>
      <c r="E126" s="54" t="str">
        <f>IF(C126&lt;=Configure!$E$54,Configure!$H$54,IF(C126&lt;=Configure!$E$55,Configure!$H$55,Configure!$H$56))</f>
        <v>Days</v>
      </c>
      <c r="F126" s="50">
        <f t="shared" si="12"/>
        <v>0</v>
      </c>
      <c r="G126" s="51" t="str">
        <f t="shared" si="14"/>
        <v>Normal</v>
      </c>
      <c r="H126" s="133">
        <f t="shared" si="16"/>
        <v>0</v>
      </c>
      <c r="I126" s="51" t="str">
        <f t="shared" si="13"/>
        <v>Nominal</v>
      </c>
      <c r="J126" s="132">
        <f t="shared" si="17"/>
        <v>0</v>
      </c>
      <c r="K126" s="156">
        <f>VLOOKUP(J126,'Radiation Sickness'!$B$5:$F$12,3,TRUE)</f>
        <v>0</v>
      </c>
      <c r="L126" s="156" t="str">
        <f>VLOOKUP(J126,'Radiation Sickness'!$B$5:$F$12,4,TRUE)</f>
        <v>1. Elevated</v>
      </c>
    </row>
    <row r="127" spans="2:12" ht="12.75">
      <c r="B127" s="82">
        <f t="shared" si="18"/>
        <v>2.3124447305620977</v>
      </c>
      <c r="C127" s="79">
        <f t="shared" si="15"/>
        <v>90</v>
      </c>
      <c r="D127" s="48">
        <f>IF(C127&lt;=Configure!$E$54,C127/24,IF(C127&lt;=Configure!$E$55,C127/Configure!$E$54,C127/Configure!$E$55))</f>
        <v>3.75</v>
      </c>
      <c r="E127" s="54" t="str">
        <f>IF(C127&lt;=Configure!$E$54,Configure!$H$54,IF(C127&lt;=Configure!$E$55,Configure!$H$55,Configure!$H$56))</f>
        <v>Days</v>
      </c>
      <c r="F127" s="50">
        <f t="shared" si="12"/>
        <v>0</v>
      </c>
      <c r="G127" s="51" t="str">
        <f t="shared" si="14"/>
        <v>Normal</v>
      </c>
      <c r="H127" s="133">
        <f t="shared" si="16"/>
        <v>0</v>
      </c>
      <c r="I127" s="51" t="str">
        <f t="shared" si="13"/>
        <v>Nominal</v>
      </c>
      <c r="J127" s="132">
        <f t="shared" si="17"/>
        <v>0</v>
      </c>
      <c r="K127" s="156">
        <f>VLOOKUP(J127,'Radiation Sickness'!$B$5:$F$12,3,TRUE)</f>
        <v>0</v>
      </c>
      <c r="L127" s="156" t="str">
        <f>VLOOKUP(J127,'Radiation Sickness'!$B$5:$F$12,4,TRUE)</f>
        <v>1. Elevated</v>
      </c>
    </row>
    <row r="128" spans="2:12" ht="12.75">
      <c r="B128" s="82">
        <f t="shared" si="18"/>
        <v>2.318123223061841</v>
      </c>
      <c r="C128" s="79">
        <f t="shared" si="15"/>
        <v>91</v>
      </c>
      <c r="D128" s="48">
        <f>IF(C128&lt;=Configure!$E$54,C128/24,IF(C128&lt;=Configure!$E$55,C128/Configure!$E$54,C128/Configure!$E$55))</f>
        <v>3.7916666666666665</v>
      </c>
      <c r="E128" s="54" t="str">
        <f>IF(C128&lt;=Configure!$E$54,Configure!$H$54,IF(C128&lt;=Configure!$E$55,Configure!$H$55,Configure!$H$56))</f>
        <v>Days</v>
      </c>
      <c r="F128" s="50">
        <f t="shared" si="12"/>
        <v>0</v>
      </c>
      <c r="G128" s="51" t="str">
        <f t="shared" si="14"/>
        <v>Normal</v>
      </c>
      <c r="H128" s="133">
        <f t="shared" si="16"/>
        <v>0</v>
      </c>
      <c r="I128" s="51" t="str">
        <f t="shared" si="13"/>
        <v>Nominal</v>
      </c>
      <c r="J128" s="132">
        <f t="shared" si="17"/>
        <v>0</v>
      </c>
      <c r="K128" s="156">
        <f>VLOOKUP(J128,'Radiation Sickness'!$B$5:$F$12,3,TRUE)</f>
        <v>0</v>
      </c>
      <c r="L128" s="156" t="str">
        <f>VLOOKUP(J128,'Radiation Sickness'!$B$5:$F$12,4,TRUE)</f>
        <v>1. Elevated</v>
      </c>
    </row>
    <row r="129" spans="2:12" ht="12.75">
      <c r="B129" s="82">
        <f aca="true" t="shared" si="19" ref="B129:B140">LOG(C129,7)</f>
        <v>2.3237396542919755</v>
      </c>
      <c r="C129" s="79">
        <f aca="true" t="shared" si="20" ref="C129:C192">$C$31+C128</f>
        <v>92</v>
      </c>
      <c r="D129" s="48">
        <f>IF(C129&lt;=Configure!$E$54,C129/24,IF(C129&lt;=Configure!$E$55,C129/Configure!$E$54,C129/Configure!$E$55))</f>
        <v>3.8333333333333335</v>
      </c>
      <c r="E129" s="54" t="str">
        <f>IF(C129&lt;=Configure!$E$54,Configure!$H$54,IF(C129&lt;=Configure!$E$55,Configure!$H$55,Configure!$H$56))</f>
        <v>Days</v>
      </c>
      <c r="F129" s="50">
        <f aca="true" t="shared" si="21" ref="F129:F140">$C$30/(10^B129)</f>
        <v>0</v>
      </c>
      <c r="G129" s="51" t="str">
        <f t="shared" si="14"/>
        <v>Normal</v>
      </c>
      <c r="H129" s="133">
        <f aca="true" t="shared" si="22" ref="H129:H140">F129/$C$26</f>
        <v>0</v>
      </c>
      <c r="I129" s="51" t="str">
        <f t="shared" si="13"/>
        <v>Nominal</v>
      </c>
      <c r="J129" s="132">
        <f t="shared" si="17"/>
        <v>0</v>
      </c>
      <c r="K129" s="156">
        <f>VLOOKUP(J129,'Radiation Sickness'!$B$5:$F$12,3,TRUE)</f>
        <v>0</v>
      </c>
      <c r="L129" s="156" t="str">
        <f>VLOOKUP(J129,'Radiation Sickness'!$B$5:$F$12,4,TRUE)</f>
        <v>1. Elevated</v>
      </c>
    </row>
    <row r="130" spans="2:12" ht="12.75">
      <c r="B130" s="82">
        <f t="shared" si="19"/>
        <v>2.3292953661574307</v>
      </c>
      <c r="C130" s="79">
        <f t="shared" si="20"/>
        <v>93</v>
      </c>
      <c r="D130" s="48">
        <f>IF(C130&lt;=Configure!$E$54,C130/24,IF(C130&lt;=Configure!$E$55,C130/Configure!$E$54,C130/Configure!$E$55))</f>
        <v>3.875</v>
      </c>
      <c r="E130" s="54" t="str">
        <f>IF(C130&lt;=Configure!$E$54,Configure!$H$54,IF(C130&lt;=Configure!$E$55,Configure!$H$55,Configure!$H$56))</f>
        <v>Days</v>
      </c>
      <c r="F130" s="50">
        <f t="shared" si="21"/>
        <v>0</v>
      </c>
      <c r="G130" s="51" t="str">
        <f t="shared" si="14"/>
        <v>Normal</v>
      </c>
      <c r="H130" s="133">
        <f t="shared" si="22"/>
        <v>0</v>
      </c>
      <c r="I130" s="51" t="str">
        <f t="shared" si="13"/>
        <v>Nominal</v>
      </c>
      <c r="J130" s="132">
        <f t="shared" si="17"/>
        <v>0</v>
      </c>
      <c r="K130" s="156">
        <f>VLOOKUP(J130,'Radiation Sickness'!$B$5:$F$12,3,TRUE)</f>
        <v>0</v>
      </c>
      <c r="L130" s="156" t="str">
        <f>VLOOKUP(J130,'Radiation Sickness'!$B$5:$F$12,4,TRUE)</f>
        <v>1. Elevated</v>
      </c>
    </row>
    <row r="131" spans="2:12" ht="12.75">
      <c r="B131" s="82">
        <f t="shared" si="19"/>
        <v>2.3347916575056926</v>
      </c>
      <c r="C131" s="79">
        <f t="shared" si="20"/>
        <v>94</v>
      </c>
      <c r="D131" s="48">
        <f>IF(C131&lt;=Configure!$E$54,C131/24,IF(C131&lt;=Configure!$E$55,C131/Configure!$E$54,C131/Configure!$E$55))</f>
        <v>3.9166666666666665</v>
      </c>
      <c r="E131" s="54" t="str">
        <f>IF(C131&lt;=Configure!$E$54,Configure!$H$54,IF(C131&lt;=Configure!$E$55,Configure!$H$55,Configure!$H$56))</f>
        <v>Days</v>
      </c>
      <c r="F131" s="50">
        <f t="shared" si="21"/>
        <v>0</v>
      </c>
      <c r="G131" s="51" t="str">
        <f t="shared" si="14"/>
        <v>Normal</v>
      </c>
      <c r="H131" s="133">
        <f t="shared" si="22"/>
        <v>0</v>
      </c>
      <c r="I131" s="51" t="str">
        <f t="shared" si="13"/>
        <v>Nominal</v>
      </c>
      <c r="J131" s="132">
        <f t="shared" si="17"/>
        <v>0</v>
      </c>
      <c r="K131" s="156">
        <f>VLOOKUP(J131,'Radiation Sickness'!$B$5:$F$12,3,TRUE)</f>
        <v>0</v>
      </c>
      <c r="L131" s="156" t="str">
        <f>VLOOKUP(J131,'Radiation Sickness'!$B$5:$F$12,4,TRUE)</f>
        <v>1. Elevated</v>
      </c>
    </row>
    <row r="132" spans="2:12" ht="12.75">
      <c r="B132" s="82">
        <f t="shared" si="19"/>
        <v>2.3402297859494308</v>
      </c>
      <c r="C132" s="79">
        <f t="shared" si="20"/>
        <v>95</v>
      </c>
      <c r="D132" s="48">
        <f>IF(C132&lt;=Configure!$E$54,C132/24,IF(C132&lt;=Configure!$E$55,C132/Configure!$E$54,C132/Configure!$E$55))</f>
        <v>3.9583333333333335</v>
      </c>
      <c r="E132" s="54" t="str">
        <f>IF(C132&lt;=Configure!$E$54,Configure!$H$54,IF(C132&lt;=Configure!$E$55,Configure!$H$55,Configure!$H$56))</f>
        <v>Days</v>
      </c>
      <c r="F132" s="50">
        <f t="shared" si="21"/>
        <v>0</v>
      </c>
      <c r="G132" s="51" t="str">
        <f t="shared" si="14"/>
        <v>Normal</v>
      </c>
      <c r="H132" s="133">
        <f t="shared" si="22"/>
        <v>0</v>
      </c>
      <c r="I132" s="51" t="str">
        <f t="shared" si="13"/>
        <v>Nominal</v>
      </c>
      <c r="J132" s="132">
        <f t="shared" si="17"/>
        <v>0</v>
      </c>
      <c r="K132" s="156">
        <f>VLOOKUP(J132,'Radiation Sickness'!$B$5:$F$12,3,TRUE)</f>
        <v>0</v>
      </c>
      <c r="L132" s="156" t="str">
        <f>VLOOKUP(J132,'Radiation Sickness'!$B$5:$F$12,4,TRUE)</f>
        <v>1. Elevated</v>
      </c>
    </row>
    <row r="133" spans="2:12" ht="12.75">
      <c r="B133" s="82">
        <f t="shared" si="19"/>
        <v>2.3456109695936904</v>
      </c>
      <c r="C133" s="79">
        <f t="shared" si="20"/>
        <v>96</v>
      </c>
      <c r="D133" s="48">
        <f>IF(C133&lt;=Configure!$E$54,C133/24,IF(C133&lt;=Configure!$E$55,C133/Configure!$E$54,C133/Configure!$E$55))</f>
        <v>4</v>
      </c>
      <c r="E133" s="54" t="str">
        <f>IF(C133&lt;=Configure!$E$54,Configure!$H$54,IF(C133&lt;=Configure!$E$55,Configure!$H$55,Configure!$H$56))</f>
        <v>Days</v>
      </c>
      <c r="F133" s="50">
        <f t="shared" si="21"/>
        <v>0</v>
      </c>
      <c r="G133" s="51" t="str">
        <f t="shared" si="14"/>
        <v>Normal</v>
      </c>
      <c r="H133" s="133">
        <f t="shared" si="22"/>
        <v>0</v>
      </c>
      <c r="I133" s="51" t="str">
        <f aca="true" t="shared" si="23" ref="I133:I140">IF(H133&lt;=$N$49,IF(H133&lt;=$N$50,IF(H133&lt;=$N$51,IF(H133&lt;=$N$52,$S$52,$S$51),$S$50),$S$49),$S$48)</f>
        <v>Nominal</v>
      </c>
      <c r="J133" s="132">
        <f t="shared" si="17"/>
        <v>0</v>
      </c>
      <c r="K133" s="156">
        <f>VLOOKUP(J133,'Radiation Sickness'!$B$5:$F$12,3,TRUE)</f>
        <v>0</v>
      </c>
      <c r="L133" s="156" t="str">
        <f>VLOOKUP(J133,'Radiation Sickness'!$B$5:$F$12,4,TRUE)</f>
        <v>1. Elevated</v>
      </c>
    </row>
    <row r="134" spans="2:12" ht="12.75">
      <c r="B134" s="82">
        <f t="shared" si="19"/>
        <v>2.350936388673589</v>
      </c>
      <c r="C134" s="79">
        <f t="shared" si="20"/>
        <v>97</v>
      </c>
      <c r="D134" s="48">
        <f>IF(C134&lt;=Configure!$E$54,C134/24,IF(C134&lt;=Configure!$E$55,C134/Configure!$E$54,C134/Configure!$E$55))</f>
        <v>4.041666666666667</v>
      </c>
      <c r="E134" s="54" t="str">
        <f>IF(C134&lt;=Configure!$E$54,Configure!$H$54,IF(C134&lt;=Configure!$E$55,Configure!$H$55,Configure!$H$56))</f>
        <v>Days</v>
      </c>
      <c r="F134" s="50">
        <f t="shared" si="21"/>
        <v>0</v>
      </c>
      <c r="G134" s="51" t="str">
        <f t="shared" si="14"/>
        <v>Normal</v>
      </c>
      <c r="H134" s="133">
        <f t="shared" si="22"/>
        <v>0</v>
      </c>
      <c r="I134" s="51" t="str">
        <f t="shared" si="23"/>
        <v>Nominal</v>
      </c>
      <c r="J134" s="132">
        <f t="shared" si="17"/>
        <v>0</v>
      </c>
      <c r="K134" s="156">
        <f>VLOOKUP(J134,'Radiation Sickness'!$B$5:$F$12,3,TRUE)</f>
        <v>0</v>
      </c>
      <c r="L134" s="156" t="str">
        <f>VLOOKUP(J134,'Radiation Sickness'!$B$5:$F$12,4,TRUE)</f>
        <v>1. Elevated</v>
      </c>
    </row>
    <row r="135" spans="2:12" ht="12.75">
      <c r="B135" s="82">
        <f t="shared" si="19"/>
        <v>2.3562071871080223</v>
      </c>
      <c r="C135" s="79">
        <f t="shared" si="20"/>
        <v>98</v>
      </c>
      <c r="D135" s="48">
        <f>IF(C135&lt;=Configure!$E$54,C135/24,IF(C135&lt;=Configure!$E$55,C135/Configure!$E$54,C135/Configure!$E$55))</f>
        <v>4.083333333333333</v>
      </c>
      <c r="E135" s="54" t="str">
        <f>IF(C135&lt;=Configure!$E$54,Configure!$H$54,IF(C135&lt;=Configure!$E$55,Configure!$H$55,Configure!$H$56))</f>
        <v>Days</v>
      </c>
      <c r="F135" s="50">
        <f t="shared" si="21"/>
        <v>0</v>
      </c>
      <c r="G135" s="51" t="str">
        <f t="shared" si="14"/>
        <v>Normal</v>
      </c>
      <c r="H135" s="133">
        <f t="shared" si="22"/>
        <v>0</v>
      </c>
      <c r="I135" s="51" t="str">
        <f t="shared" si="23"/>
        <v>Nominal</v>
      </c>
      <c r="J135" s="132">
        <f t="shared" si="17"/>
        <v>0</v>
      </c>
      <c r="K135" s="156">
        <f>VLOOKUP(J135,'Radiation Sickness'!$B$5:$F$12,3,TRUE)</f>
        <v>0</v>
      </c>
      <c r="L135" s="156" t="str">
        <f>VLOOKUP(J135,'Radiation Sickness'!$B$5:$F$12,4,TRUE)</f>
        <v>1. Elevated</v>
      </c>
    </row>
    <row r="136" spans="2:12" ht="12.75">
      <c r="B136" s="82">
        <f t="shared" si="19"/>
        <v>2.361424473974503</v>
      </c>
      <c r="C136" s="79">
        <f t="shared" si="20"/>
        <v>99</v>
      </c>
      <c r="D136" s="48">
        <f>IF(C136&lt;=Configure!$E$54,C136/24,IF(C136&lt;=Configure!$E$55,C136/Configure!$E$54,C136/Configure!$E$55))</f>
        <v>4.125</v>
      </c>
      <c r="E136" s="54" t="str">
        <f>IF(C136&lt;=Configure!$E$54,Configure!$H$54,IF(C136&lt;=Configure!$E$55,Configure!$H$55,Configure!$H$56))</f>
        <v>Days</v>
      </c>
      <c r="F136" s="50">
        <f t="shared" si="21"/>
        <v>0</v>
      </c>
      <c r="G136" s="51" t="str">
        <f t="shared" si="14"/>
        <v>Normal</v>
      </c>
      <c r="H136" s="133">
        <f t="shared" si="22"/>
        <v>0</v>
      </c>
      <c r="I136" s="51" t="str">
        <f t="shared" si="23"/>
        <v>Nominal</v>
      </c>
      <c r="J136" s="132">
        <f t="shared" si="17"/>
        <v>0</v>
      </c>
      <c r="K136" s="156">
        <f>VLOOKUP(J136,'Radiation Sickness'!$B$5:$F$12,3,TRUE)</f>
        <v>0</v>
      </c>
      <c r="L136" s="156" t="str">
        <f>VLOOKUP(J136,'Radiation Sickness'!$B$5:$F$12,4,TRUE)</f>
        <v>1. Elevated</v>
      </c>
    </row>
    <row r="137" spans="2:12" ht="12.75">
      <c r="B137" s="82">
        <f t="shared" si="19"/>
        <v>2.366589324909877</v>
      </c>
      <c r="C137" s="79">
        <f t="shared" si="20"/>
        <v>100</v>
      </c>
      <c r="D137" s="48">
        <f>IF(C137&lt;=Configure!$E$54,C137/24,IF(C137&lt;=Configure!$E$55,C137/Configure!$E$54,C137/Configure!$E$55))</f>
        <v>4.166666666666667</v>
      </c>
      <c r="E137" s="54" t="str">
        <f>IF(C137&lt;=Configure!$E$54,Configure!$H$54,IF(C137&lt;=Configure!$E$55,Configure!$H$55,Configure!$H$56))</f>
        <v>Days</v>
      </c>
      <c r="F137" s="50">
        <f t="shared" si="21"/>
        <v>0</v>
      </c>
      <c r="G137" s="51" t="str">
        <f t="shared" si="14"/>
        <v>Normal</v>
      </c>
      <c r="H137" s="133">
        <f t="shared" si="22"/>
        <v>0</v>
      </c>
      <c r="I137" s="51" t="str">
        <f t="shared" si="23"/>
        <v>Nominal</v>
      </c>
      <c r="J137" s="132">
        <f t="shared" si="17"/>
        <v>0</v>
      </c>
      <c r="K137" s="156">
        <f>VLOOKUP(J137,'Radiation Sickness'!$B$5:$F$12,3,TRUE)</f>
        <v>0</v>
      </c>
      <c r="L137" s="156" t="str">
        <f>VLOOKUP(J137,'Radiation Sickness'!$B$5:$F$12,4,TRUE)</f>
        <v>1. Elevated</v>
      </c>
    </row>
    <row r="138" spans="2:12" ht="12.75">
      <c r="B138" s="82">
        <f t="shared" si="19"/>
        <v>2.3717027834413504</v>
      </c>
      <c r="C138" s="79">
        <f t="shared" si="20"/>
        <v>101</v>
      </c>
      <c r="D138" s="48">
        <f>IF(C138&lt;=Configure!$E$54,C138/24,IF(C138&lt;=Configure!$E$55,C138/Configure!$E$54,C138/Configure!$E$55))</f>
        <v>4.208333333333333</v>
      </c>
      <c r="E138" s="54" t="str">
        <f>IF(C138&lt;=Configure!$E$54,Configure!$H$54,IF(C138&lt;=Configure!$E$55,Configure!$H$55,Configure!$H$56))</f>
        <v>Days</v>
      </c>
      <c r="F138" s="50">
        <f t="shared" si="21"/>
        <v>0</v>
      </c>
      <c r="G138" s="51" t="str">
        <f t="shared" si="14"/>
        <v>Normal</v>
      </c>
      <c r="H138" s="133">
        <f t="shared" si="22"/>
        <v>0</v>
      </c>
      <c r="I138" s="51" t="str">
        <f t="shared" si="23"/>
        <v>Nominal</v>
      </c>
      <c r="J138" s="132">
        <f t="shared" si="17"/>
        <v>0</v>
      </c>
      <c r="K138" s="156">
        <f>VLOOKUP(J138,'Radiation Sickness'!$B$5:$F$12,3,TRUE)</f>
        <v>0</v>
      </c>
      <c r="L138" s="156" t="str">
        <f>VLOOKUP(J138,'Radiation Sickness'!$B$5:$F$12,4,TRUE)</f>
        <v>1. Elevated</v>
      </c>
    </row>
    <row r="139" spans="2:12" ht="12.75">
      <c r="B139" s="82">
        <f t="shared" si="19"/>
        <v>2.376765862251949</v>
      </c>
      <c r="C139" s="79">
        <f t="shared" si="20"/>
        <v>102</v>
      </c>
      <c r="D139" s="48">
        <f>IF(C139&lt;=Configure!$E$54,C139/24,IF(C139&lt;=Configure!$E$55,C139/Configure!$E$54,C139/Configure!$E$55))</f>
        <v>4.25</v>
      </c>
      <c r="E139" s="54" t="str">
        <f>IF(C139&lt;=Configure!$E$54,Configure!$H$54,IF(C139&lt;=Configure!$E$55,Configure!$H$55,Configure!$H$56))</f>
        <v>Days</v>
      </c>
      <c r="F139" s="50">
        <f t="shared" si="21"/>
        <v>0</v>
      </c>
      <c r="G139" s="51" t="str">
        <f t="shared" si="14"/>
        <v>Normal</v>
      </c>
      <c r="H139" s="133">
        <f t="shared" si="22"/>
        <v>0</v>
      </c>
      <c r="I139" s="51" t="str">
        <f t="shared" si="23"/>
        <v>Nominal</v>
      </c>
      <c r="J139" s="132">
        <f t="shared" si="17"/>
        <v>0</v>
      </c>
      <c r="K139" s="156">
        <f>VLOOKUP(J139,'Radiation Sickness'!$B$5:$F$12,3,TRUE)</f>
        <v>0</v>
      </c>
      <c r="L139" s="156" t="str">
        <f>VLOOKUP(J139,'Radiation Sickness'!$B$5:$F$12,4,TRUE)</f>
        <v>1. Elevated</v>
      </c>
    </row>
    <row r="140" spans="2:12" ht="12.75">
      <c r="B140" s="82">
        <f t="shared" si="19"/>
        <v>2.3817795443842416</v>
      </c>
      <c r="C140" s="79">
        <f t="shared" si="20"/>
        <v>103</v>
      </c>
      <c r="D140" s="48">
        <f>IF(C140&lt;=Configure!$E$54,C140/24,IF(C140&lt;=Configure!$E$55,C140/Configure!$E$54,C140/Configure!$E$55))</f>
        <v>4.291666666666667</v>
      </c>
      <c r="E140" s="54" t="str">
        <f>IF(C140&lt;=Configure!$E$54,Configure!$H$54,IF(C140&lt;=Configure!$E$55,Configure!$H$55,Configure!$H$56))</f>
        <v>Days</v>
      </c>
      <c r="F140" s="50">
        <f t="shared" si="21"/>
        <v>0</v>
      </c>
      <c r="G140" s="51" t="str">
        <f t="shared" si="14"/>
        <v>Normal</v>
      </c>
      <c r="H140" s="133">
        <f t="shared" si="22"/>
        <v>0</v>
      </c>
      <c r="I140" s="51" t="str">
        <f t="shared" si="23"/>
        <v>Nominal</v>
      </c>
      <c r="J140" s="132">
        <f t="shared" si="17"/>
        <v>0</v>
      </c>
      <c r="K140" s="156">
        <f>VLOOKUP(J140,'Radiation Sickness'!$B$5:$F$12,3,TRUE)</f>
        <v>0</v>
      </c>
      <c r="L140" s="156" t="str">
        <f>VLOOKUP(J140,'Radiation Sickness'!$B$5:$F$12,4,TRUE)</f>
        <v>1. Elevated</v>
      </c>
    </row>
    <row r="141" spans="2:12" ht="12.75">
      <c r="B141" s="82">
        <f aca="true" t="shared" si="24" ref="B141:B204">LOG(C141,7)</f>
        <v>2.3867447843859075</v>
      </c>
      <c r="C141" s="79">
        <f t="shared" si="20"/>
        <v>104</v>
      </c>
      <c r="D141" s="48">
        <f>IF(C141&lt;=Configure!$E$54,C141/24,IF(C141&lt;=Configure!$E$55,C141/Configure!$E$54,C141/Configure!$E$55))</f>
        <v>4.333333333333333</v>
      </c>
      <c r="E141" s="54" t="str">
        <f>IF(C141&lt;=Configure!$E$54,Configure!$H$54,IF(C141&lt;=Configure!$E$55,Configure!$H$55,Configure!$H$56))</f>
        <v>Days</v>
      </c>
      <c r="F141" s="50">
        <f aca="true" t="shared" si="25" ref="F141:F204">$C$30/(10^B141)</f>
        <v>0</v>
      </c>
      <c r="G141" s="51" t="str">
        <f aca="true" t="shared" si="26" ref="G141:G204">IF(F141&lt;=$N$41,IF(F141&lt;=$N$42,IF(F141&lt;=$N$43,IF(F141&lt;=$N$44,$S$44,$S$43),$S$42),$S$41),$S$40)</f>
        <v>Normal</v>
      </c>
      <c r="H141" s="133">
        <f aca="true" t="shared" si="27" ref="H141:H204">F141/$C$26</f>
        <v>0</v>
      </c>
      <c r="I141" s="51" t="str">
        <f aca="true" t="shared" si="28" ref="I141:I204">IF(H141&lt;=$N$49,IF(H141&lt;=$N$50,IF(H141&lt;=$N$51,IF(H141&lt;=$N$52,$S$52,$S$51),$S$50),$S$49),$S$48)</f>
        <v>Nominal</v>
      </c>
      <c r="J141" s="132">
        <f aca="true" t="shared" si="29" ref="J141:J204">J140+H141</f>
        <v>0</v>
      </c>
      <c r="K141" s="156">
        <f>VLOOKUP(J141,'Radiation Sickness'!$B$5:$F$12,3,TRUE)</f>
        <v>0</v>
      </c>
      <c r="L141" s="156" t="str">
        <f>VLOOKUP(J141,'Radiation Sickness'!$B$5:$F$12,4,TRUE)</f>
        <v>1. Elevated</v>
      </c>
    </row>
    <row r="142" spans="2:12" ht="12.75">
      <c r="B142" s="82">
        <f t="shared" si="24"/>
        <v>2.3916625094004957</v>
      </c>
      <c r="C142" s="79">
        <f t="shared" si="20"/>
        <v>105</v>
      </c>
      <c r="D142" s="48">
        <f>IF(C142&lt;=Configure!$E$54,C142/24,IF(C142&lt;=Configure!$E$55,C142/Configure!$E$54,C142/Configure!$E$55))</f>
        <v>4.375</v>
      </c>
      <c r="E142" s="54" t="str">
        <f>IF(C142&lt;=Configure!$E$54,Configure!$H$54,IF(C142&lt;=Configure!$E$55,Configure!$H$55,Configure!$H$56))</f>
        <v>Days</v>
      </c>
      <c r="F142" s="50">
        <f t="shared" si="25"/>
        <v>0</v>
      </c>
      <c r="G142" s="51" t="str">
        <f t="shared" si="26"/>
        <v>Normal</v>
      </c>
      <c r="H142" s="133">
        <f t="shared" si="27"/>
        <v>0</v>
      </c>
      <c r="I142" s="51" t="str">
        <f t="shared" si="28"/>
        <v>Nominal</v>
      </c>
      <c r="J142" s="132">
        <f t="shared" si="29"/>
        <v>0</v>
      </c>
      <c r="K142" s="156">
        <f>VLOOKUP(J142,'Radiation Sickness'!$B$5:$F$12,3,TRUE)</f>
        <v>0</v>
      </c>
      <c r="L142" s="156" t="str">
        <f>VLOOKUP(J142,'Radiation Sickness'!$B$5:$F$12,4,TRUE)</f>
        <v>1. Elevated</v>
      </c>
    </row>
    <row r="143" spans="2:12" ht="12.75">
      <c r="B143" s="82">
        <f t="shared" si="24"/>
        <v>2.396533620206483</v>
      </c>
      <c r="C143" s="79">
        <f t="shared" si="20"/>
        <v>106</v>
      </c>
      <c r="D143" s="48">
        <f>IF(C143&lt;=Configure!$E$54,C143/24,IF(C143&lt;=Configure!$E$55,C143/Configure!$E$54,C143/Configure!$E$55))</f>
        <v>4.416666666666667</v>
      </c>
      <c r="E143" s="54" t="str">
        <f>IF(C143&lt;=Configure!$E$54,Configure!$H$54,IF(C143&lt;=Configure!$E$55,Configure!$H$55,Configure!$H$56))</f>
        <v>Days</v>
      </c>
      <c r="F143" s="50">
        <f t="shared" si="25"/>
        <v>0</v>
      </c>
      <c r="G143" s="51" t="str">
        <f t="shared" si="26"/>
        <v>Normal</v>
      </c>
      <c r="H143" s="133">
        <f t="shared" si="27"/>
        <v>0</v>
      </c>
      <c r="I143" s="51" t="str">
        <f t="shared" si="28"/>
        <v>Nominal</v>
      </c>
      <c r="J143" s="132">
        <f t="shared" si="29"/>
        <v>0</v>
      </c>
      <c r="K143" s="156">
        <f>VLOOKUP(J143,'Radiation Sickness'!$B$5:$F$12,3,TRUE)</f>
        <v>0</v>
      </c>
      <c r="L143" s="156" t="str">
        <f>VLOOKUP(J143,'Radiation Sickness'!$B$5:$F$12,4,TRUE)</f>
        <v>1. Elevated</v>
      </c>
    </row>
    <row r="144" spans="2:12" ht="12.75">
      <c r="B144" s="82">
        <f t="shared" si="24"/>
        <v>2.401358992207548</v>
      </c>
      <c r="C144" s="79">
        <f t="shared" si="20"/>
        <v>107</v>
      </c>
      <c r="D144" s="48">
        <f>IF(C144&lt;=Configure!$E$54,C144/24,IF(C144&lt;=Configure!$E$55,C144/Configure!$E$54,C144/Configure!$E$55))</f>
        <v>4.458333333333333</v>
      </c>
      <c r="E144" s="54" t="str">
        <f>IF(C144&lt;=Configure!$E$54,Configure!$H$54,IF(C144&lt;=Configure!$E$55,Configure!$H$55,Configure!$H$56))</f>
        <v>Days</v>
      </c>
      <c r="F144" s="50">
        <f t="shared" si="25"/>
        <v>0</v>
      </c>
      <c r="G144" s="51" t="str">
        <f t="shared" si="26"/>
        <v>Normal</v>
      </c>
      <c r="H144" s="133">
        <f t="shared" si="27"/>
        <v>0</v>
      </c>
      <c r="I144" s="51" t="str">
        <f t="shared" si="28"/>
        <v>Nominal</v>
      </c>
      <c r="J144" s="132">
        <f t="shared" si="29"/>
        <v>0</v>
      </c>
      <c r="K144" s="156">
        <f>VLOOKUP(J144,'Radiation Sickness'!$B$5:$F$12,3,TRUE)</f>
        <v>0</v>
      </c>
      <c r="L144" s="156" t="str">
        <f>VLOOKUP(J144,'Radiation Sickness'!$B$5:$F$12,4,TRUE)</f>
        <v>1. Elevated</v>
      </c>
    </row>
    <row r="145" spans="2:12" ht="12.75">
      <c r="B145" s="82">
        <f t="shared" si="24"/>
        <v>2.4061394763767834</v>
      </c>
      <c r="C145" s="79">
        <f t="shared" si="20"/>
        <v>108</v>
      </c>
      <c r="D145" s="48">
        <f>IF(C145&lt;=Configure!$E$54,C145/24,IF(C145&lt;=Configure!$E$55,C145/Configure!$E$54,C145/Configure!$E$55))</f>
        <v>4.5</v>
      </c>
      <c r="E145" s="54" t="str">
        <f>IF(C145&lt;=Configure!$E$54,Configure!$H$54,IF(C145&lt;=Configure!$E$55,Configure!$H$55,Configure!$H$56))</f>
        <v>Days</v>
      </c>
      <c r="F145" s="50">
        <f t="shared" si="25"/>
        <v>0</v>
      </c>
      <c r="G145" s="51" t="str">
        <f t="shared" si="26"/>
        <v>Normal</v>
      </c>
      <c r="H145" s="133">
        <f t="shared" si="27"/>
        <v>0</v>
      </c>
      <c r="I145" s="51" t="str">
        <f t="shared" si="28"/>
        <v>Nominal</v>
      </c>
      <c r="J145" s="132">
        <f t="shared" si="29"/>
        <v>0</v>
      </c>
      <c r="K145" s="156">
        <f>VLOOKUP(J145,'Radiation Sickness'!$B$5:$F$12,3,TRUE)</f>
        <v>0</v>
      </c>
      <c r="L145" s="156" t="str">
        <f>VLOOKUP(J145,'Radiation Sickness'!$B$5:$F$12,4,TRUE)</f>
        <v>1. Elevated</v>
      </c>
    </row>
    <row r="146" spans="2:12" ht="12.75">
      <c r="B146" s="82">
        <f t="shared" si="24"/>
        <v>2.4108759001573974</v>
      </c>
      <c r="C146" s="79">
        <f t="shared" si="20"/>
        <v>109</v>
      </c>
      <c r="D146" s="48">
        <f>IF(C146&lt;=Configure!$E$54,C146/24,IF(C146&lt;=Configure!$E$55,C146/Configure!$E$54,C146/Configure!$E$55))</f>
        <v>4.541666666666667</v>
      </c>
      <c r="E146" s="54" t="str">
        <f>IF(C146&lt;=Configure!$E$54,Configure!$H$54,IF(C146&lt;=Configure!$E$55,Configure!$H$55,Configure!$H$56))</f>
        <v>Days</v>
      </c>
      <c r="F146" s="50">
        <f t="shared" si="25"/>
        <v>0</v>
      </c>
      <c r="G146" s="51" t="str">
        <f t="shared" si="26"/>
        <v>Normal</v>
      </c>
      <c r="H146" s="133">
        <f t="shared" si="27"/>
        <v>0</v>
      </c>
      <c r="I146" s="51" t="str">
        <f t="shared" si="28"/>
        <v>Nominal</v>
      </c>
      <c r="J146" s="132">
        <f t="shared" si="29"/>
        <v>0</v>
      </c>
      <c r="K146" s="156">
        <f>VLOOKUP(J146,'Radiation Sickness'!$B$5:$F$12,3,TRUE)</f>
        <v>0</v>
      </c>
      <c r="L146" s="156" t="str">
        <f>VLOOKUP(J146,'Radiation Sickness'!$B$5:$F$12,4,TRUE)</f>
        <v>1. Elevated</v>
      </c>
    </row>
    <row r="147" spans="2:12" ht="12.75">
      <c r="B147" s="82">
        <f t="shared" si="24"/>
        <v>2.4155690683222826</v>
      </c>
      <c r="C147" s="79">
        <f t="shared" si="20"/>
        <v>110</v>
      </c>
      <c r="D147" s="48">
        <f>IF(C147&lt;=Configure!$E$54,C147/24,IF(C147&lt;=Configure!$E$55,C147/Configure!$E$54,C147/Configure!$E$55))</f>
        <v>4.583333333333333</v>
      </c>
      <c r="E147" s="54" t="str">
        <f>IF(C147&lt;=Configure!$E$54,Configure!$H$54,IF(C147&lt;=Configure!$E$55,Configure!$H$55,Configure!$H$56))</f>
        <v>Days</v>
      </c>
      <c r="F147" s="50">
        <f t="shared" si="25"/>
        <v>0</v>
      </c>
      <c r="G147" s="51" t="str">
        <f t="shared" si="26"/>
        <v>Normal</v>
      </c>
      <c r="H147" s="133">
        <f t="shared" si="27"/>
        <v>0</v>
      </c>
      <c r="I147" s="51" t="str">
        <f t="shared" si="28"/>
        <v>Nominal</v>
      </c>
      <c r="J147" s="132">
        <f t="shared" si="29"/>
        <v>0</v>
      </c>
      <c r="K147" s="156">
        <f>VLOOKUP(J147,'Radiation Sickness'!$B$5:$F$12,3,TRUE)</f>
        <v>0</v>
      </c>
      <c r="L147" s="156" t="str">
        <f>VLOOKUP(J147,'Radiation Sickness'!$B$5:$F$12,4,TRUE)</f>
        <v>1. Elevated</v>
      </c>
    </row>
    <row r="148" spans="2:12" ht="12.75">
      <c r="B148" s="82">
        <f t="shared" si="24"/>
        <v>2.420219763794687</v>
      </c>
      <c r="C148" s="79">
        <f t="shared" si="20"/>
        <v>111</v>
      </c>
      <c r="D148" s="48">
        <f>IF(C148&lt;=Configure!$E$54,C148/24,IF(C148&lt;=Configure!$E$55,C148/Configure!$E$54,C148/Configure!$E$55))</f>
        <v>4.625</v>
      </c>
      <c r="E148" s="54" t="str">
        <f>IF(C148&lt;=Configure!$E$54,Configure!$H$54,IF(C148&lt;=Configure!$E$55,Configure!$H$55,Configure!$H$56))</f>
        <v>Days</v>
      </c>
      <c r="F148" s="50">
        <f t="shared" si="25"/>
        <v>0</v>
      </c>
      <c r="G148" s="51" t="str">
        <f t="shared" si="26"/>
        <v>Normal</v>
      </c>
      <c r="H148" s="133">
        <f t="shared" si="27"/>
        <v>0</v>
      </c>
      <c r="I148" s="51" t="str">
        <f t="shared" si="28"/>
        <v>Nominal</v>
      </c>
      <c r="J148" s="132">
        <f t="shared" si="29"/>
        <v>0</v>
      </c>
      <c r="K148" s="156">
        <f>VLOOKUP(J148,'Radiation Sickness'!$B$5:$F$12,3,TRUE)</f>
        <v>0</v>
      </c>
      <c r="L148" s="156" t="str">
        <f>VLOOKUP(J148,'Radiation Sickness'!$B$5:$F$12,4,TRUE)</f>
        <v>1. Elevated</v>
      </c>
    </row>
    <row r="149" spans="2:12" ht="12.75">
      <c r="B149" s="82">
        <f t="shared" si="24"/>
        <v>2.4248287484320885</v>
      </c>
      <c r="C149" s="79">
        <f t="shared" si="20"/>
        <v>112</v>
      </c>
      <c r="D149" s="48">
        <f>IF(C149&lt;=Configure!$E$54,C149/24,IF(C149&lt;=Configure!$E$55,C149/Configure!$E$54,C149/Configure!$E$55))</f>
        <v>4.666666666666667</v>
      </c>
      <c r="E149" s="54" t="str">
        <f>IF(C149&lt;=Configure!$E$54,Configure!$H$54,IF(C149&lt;=Configure!$E$55,Configure!$H$55,Configure!$H$56))</f>
        <v>Days</v>
      </c>
      <c r="F149" s="50">
        <f t="shared" si="25"/>
        <v>0</v>
      </c>
      <c r="G149" s="51" t="str">
        <f t="shared" si="26"/>
        <v>Normal</v>
      </c>
      <c r="H149" s="133">
        <f t="shared" si="27"/>
        <v>0</v>
      </c>
      <c r="I149" s="51" t="str">
        <f t="shared" si="28"/>
        <v>Nominal</v>
      </c>
      <c r="J149" s="132">
        <f t="shared" si="29"/>
        <v>0</v>
      </c>
      <c r="K149" s="156">
        <f>VLOOKUP(J149,'Radiation Sickness'!$B$5:$F$12,3,TRUE)</f>
        <v>0</v>
      </c>
      <c r="L149" s="156" t="str">
        <f>VLOOKUP(J149,'Radiation Sickness'!$B$5:$F$12,4,TRUE)</f>
        <v>1. Elevated</v>
      </c>
    </row>
    <row r="150" spans="2:12" ht="12.75">
      <c r="B150" s="82">
        <f t="shared" si="24"/>
        <v>2.4293967637752236</v>
      </c>
      <c r="C150" s="79">
        <f t="shared" si="20"/>
        <v>113</v>
      </c>
      <c r="D150" s="48">
        <f>IF(C150&lt;=Configure!$E$54,C150/24,IF(C150&lt;=Configure!$E$55,C150/Configure!$E$54,C150/Configure!$E$55))</f>
        <v>4.708333333333333</v>
      </c>
      <c r="E150" s="54" t="str">
        <f>IF(C150&lt;=Configure!$E$54,Configure!$H$54,IF(C150&lt;=Configure!$E$55,Configure!$H$55,Configure!$H$56))</f>
        <v>Days</v>
      </c>
      <c r="F150" s="50">
        <f t="shared" si="25"/>
        <v>0</v>
      </c>
      <c r="G150" s="51" t="str">
        <f t="shared" si="26"/>
        <v>Normal</v>
      </c>
      <c r="H150" s="133">
        <f t="shared" si="27"/>
        <v>0</v>
      </c>
      <c r="I150" s="51" t="str">
        <f t="shared" si="28"/>
        <v>Nominal</v>
      </c>
      <c r="J150" s="132">
        <f t="shared" si="29"/>
        <v>0</v>
      </c>
      <c r="K150" s="156">
        <f>VLOOKUP(J150,'Radiation Sickness'!$B$5:$F$12,3,TRUE)</f>
        <v>0</v>
      </c>
      <c r="L150" s="156" t="str">
        <f>VLOOKUP(J150,'Radiation Sickness'!$B$5:$F$12,4,TRUE)</f>
        <v>1. Elevated</v>
      </c>
    </row>
    <row r="151" spans="2:12" ht="12.75">
      <c r="B151" s="82">
        <f t="shared" si="24"/>
        <v>2.4339245317641165</v>
      </c>
      <c r="C151" s="79">
        <f t="shared" si="20"/>
        <v>114</v>
      </c>
      <c r="D151" s="48">
        <f>IF(C151&lt;=Configure!$E$54,C151/24,IF(C151&lt;=Configure!$E$55,C151/Configure!$E$54,C151/Configure!$E$55))</f>
        <v>4.75</v>
      </c>
      <c r="E151" s="54" t="str">
        <f>IF(C151&lt;=Configure!$E$54,Configure!$H$54,IF(C151&lt;=Configure!$E$55,Configure!$H$55,Configure!$H$56))</f>
        <v>Days</v>
      </c>
      <c r="F151" s="50">
        <f t="shared" si="25"/>
        <v>0</v>
      </c>
      <c r="G151" s="51" t="str">
        <f t="shared" si="26"/>
        <v>Normal</v>
      </c>
      <c r="H151" s="133">
        <f t="shared" si="27"/>
        <v>0</v>
      </c>
      <c r="I151" s="51" t="str">
        <f t="shared" si="28"/>
        <v>Nominal</v>
      </c>
      <c r="J151" s="132">
        <f t="shared" si="29"/>
        <v>0</v>
      </c>
      <c r="K151" s="156">
        <f>VLOOKUP(J151,'Radiation Sickness'!$B$5:$F$12,3,TRUE)</f>
        <v>0</v>
      </c>
      <c r="L151" s="156" t="str">
        <f>VLOOKUP(J151,'Radiation Sickness'!$B$5:$F$12,4,TRUE)</f>
        <v>1. Elevated</v>
      </c>
    </row>
    <row r="152" spans="2:12" ht="12.75">
      <c r="B152" s="82">
        <f t="shared" si="24"/>
        <v>2.4384127554228474</v>
      </c>
      <c r="C152" s="79">
        <f t="shared" si="20"/>
        <v>115</v>
      </c>
      <c r="D152" s="48">
        <f>IF(C152&lt;=Configure!$E$54,C152/24,IF(C152&lt;=Configure!$E$55,C152/Configure!$E$54,C152/Configure!$E$55))</f>
        <v>4.791666666666667</v>
      </c>
      <c r="E152" s="54" t="str">
        <f>IF(C152&lt;=Configure!$E$54,Configure!$H$54,IF(C152&lt;=Configure!$E$55,Configure!$H$55,Configure!$H$56))</f>
        <v>Days</v>
      </c>
      <c r="F152" s="50">
        <f t="shared" si="25"/>
        <v>0</v>
      </c>
      <c r="G152" s="51" t="str">
        <f t="shared" si="26"/>
        <v>Normal</v>
      </c>
      <c r="H152" s="133">
        <f t="shared" si="27"/>
        <v>0</v>
      </c>
      <c r="I152" s="51" t="str">
        <f t="shared" si="28"/>
        <v>Nominal</v>
      </c>
      <c r="J152" s="132">
        <f t="shared" si="29"/>
        <v>0</v>
      </c>
      <c r="K152" s="156">
        <f>VLOOKUP(J152,'Radiation Sickness'!$B$5:$F$12,3,TRUE)</f>
        <v>0</v>
      </c>
      <c r="L152" s="156" t="str">
        <f>VLOOKUP(J152,'Radiation Sickness'!$B$5:$F$12,4,TRUE)</f>
        <v>1. Elevated</v>
      </c>
    </row>
    <row r="153" spans="2:12" ht="12.75">
      <c r="B153" s="82">
        <f t="shared" si="24"/>
        <v>2.4428621195146674</v>
      </c>
      <c r="C153" s="79">
        <f t="shared" si="20"/>
        <v>116</v>
      </c>
      <c r="D153" s="48">
        <f>IF(C153&lt;=Configure!$E$54,C153/24,IF(C153&lt;=Configure!$E$55,C153/Configure!$E$54,C153/Configure!$E$55))</f>
        <v>4.833333333333333</v>
      </c>
      <c r="E153" s="54" t="str">
        <f>IF(C153&lt;=Configure!$E$54,Configure!$H$54,IF(C153&lt;=Configure!$E$55,Configure!$H$55,Configure!$H$56))</f>
        <v>Days</v>
      </c>
      <c r="F153" s="50">
        <f t="shared" si="25"/>
        <v>0</v>
      </c>
      <c r="G153" s="51" t="str">
        <f t="shared" si="26"/>
        <v>Normal</v>
      </c>
      <c r="H153" s="133">
        <f t="shared" si="27"/>
        <v>0</v>
      </c>
      <c r="I153" s="51" t="str">
        <f t="shared" si="28"/>
        <v>Nominal</v>
      </c>
      <c r="J153" s="132">
        <f t="shared" si="29"/>
        <v>0</v>
      </c>
      <c r="K153" s="156">
        <f>VLOOKUP(J153,'Radiation Sickness'!$B$5:$F$12,3,TRUE)</f>
        <v>0</v>
      </c>
      <c r="L153" s="156" t="str">
        <f>VLOOKUP(J153,'Radiation Sickness'!$B$5:$F$12,4,TRUE)</f>
        <v>1. Elevated</v>
      </c>
    </row>
    <row r="154" spans="2:12" ht="12.75">
      <c r="B154" s="82">
        <f t="shared" si="24"/>
        <v>2.447273291169</v>
      </c>
      <c r="C154" s="79">
        <f t="shared" si="20"/>
        <v>117</v>
      </c>
      <c r="D154" s="48">
        <f>IF(C154&lt;=Configure!$E$54,C154/24,IF(C154&lt;=Configure!$E$55,C154/Configure!$E$54,C154/Configure!$E$55))</f>
        <v>4.875</v>
      </c>
      <c r="E154" s="54" t="str">
        <f>IF(C154&lt;=Configure!$E$54,Configure!$H$54,IF(C154&lt;=Configure!$E$55,Configure!$H$55,Configure!$H$56))</f>
        <v>Days</v>
      </c>
      <c r="F154" s="50">
        <f t="shared" si="25"/>
        <v>0</v>
      </c>
      <c r="G154" s="51" t="str">
        <f t="shared" si="26"/>
        <v>Normal</v>
      </c>
      <c r="H154" s="133">
        <f t="shared" si="27"/>
        <v>0</v>
      </c>
      <c r="I154" s="51" t="str">
        <f t="shared" si="28"/>
        <v>Nominal</v>
      </c>
      <c r="J154" s="132">
        <f t="shared" si="29"/>
        <v>0</v>
      </c>
      <c r="K154" s="156">
        <f>VLOOKUP(J154,'Radiation Sickness'!$B$5:$F$12,3,TRUE)</f>
        <v>0</v>
      </c>
      <c r="L154" s="156" t="str">
        <f>VLOOKUP(J154,'Radiation Sickness'!$B$5:$F$12,4,TRUE)</f>
        <v>1. Elevated</v>
      </c>
    </row>
    <row r="155" spans="2:12" ht="12.75">
      <c r="B155" s="82">
        <f t="shared" si="24"/>
        <v>2.451646920481762</v>
      </c>
      <c r="C155" s="79">
        <f t="shared" si="20"/>
        <v>118</v>
      </c>
      <c r="D155" s="48">
        <f>IF(C155&lt;=Configure!$E$54,C155/24,IF(C155&lt;=Configure!$E$55,C155/Configure!$E$54,C155/Configure!$E$55))</f>
        <v>4.916666666666667</v>
      </c>
      <c r="E155" s="54" t="str">
        <f>IF(C155&lt;=Configure!$E$54,Configure!$H$54,IF(C155&lt;=Configure!$E$55,Configure!$H$55,Configure!$H$56))</f>
        <v>Days</v>
      </c>
      <c r="F155" s="50">
        <f t="shared" si="25"/>
        <v>0</v>
      </c>
      <c r="G155" s="51" t="str">
        <f t="shared" si="26"/>
        <v>Normal</v>
      </c>
      <c r="H155" s="133">
        <f t="shared" si="27"/>
        <v>0</v>
      </c>
      <c r="I155" s="51" t="str">
        <f t="shared" si="28"/>
        <v>Nominal</v>
      </c>
      <c r="J155" s="132">
        <f t="shared" si="29"/>
        <v>0</v>
      </c>
      <c r="K155" s="156">
        <f>VLOOKUP(J155,'Radiation Sickness'!$B$5:$F$12,3,TRUE)</f>
        <v>0</v>
      </c>
      <c r="L155" s="156" t="str">
        <f>VLOOKUP(J155,'Radiation Sickness'!$B$5:$F$12,4,TRUE)</f>
        <v>1. Elevated</v>
      </c>
    </row>
    <row r="156" spans="2:12" ht="12.75">
      <c r="B156" s="82">
        <f t="shared" si="24"/>
        <v>2.4559836410903477</v>
      </c>
      <c r="C156" s="79">
        <f t="shared" si="20"/>
        <v>119</v>
      </c>
      <c r="D156" s="48">
        <f>IF(C156&lt;=Configure!$E$54,C156/24,IF(C156&lt;=Configure!$E$55,C156/Configure!$E$54,C156/Configure!$E$55))</f>
        <v>4.958333333333333</v>
      </c>
      <c r="E156" s="54" t="str">
        <f>IF(C156&lt;=Configure!$E$54,Configure!$H$54,IF(C156&lt;=Configure!$E$55,Configure!$H$55,Configure!$H$56))</f>
        <v>Days</v>
      </c>
      <c r="F156" s="50">
        <f t="shared" si="25"/>
        <v>0</v>
      </c>
      <c r="G156" s="51" t="str">
        <f t="shared" si="26"/>
        <v>Normal</v>
      </c>
      <c r="H156" s="133">
        <f t="shared" si="27"/>
        <v>0</v>
      </c>
      <c r="I156" s="51" t="str">
        <f t="shared" si="28"/>
        <v>Nominal</v>
      </c>
      <c r="J156" s="132">
        <f t="shared" si="29"/>
        <v>0</v>
      </c>
      <c r="K156" s="156">
        <f>VLOOKUP(J156,'Radiation Sickness'!$B$5:$F$12,3,TRUE)</f>
        <v>0</v>
      </c>
      <c r="L156" s="156" t="str">
        <f>VLOOKUP(J156,'Radiation Sickness'!$B$5:$F$12,4,TRUE)</f>
        <v>1. Elevated</v>
      </c>
    </row>
    <row r="157" spans="2:12" ht="12.75">
      <c r="B157" s="82">
        <f t="shared" si="24"/>
        <v>2.4602840707245623</v>
      </c>
      <c r="C157" s="79">
        <f t="shared" si="20"/>
        <v>120</v>
      </c>
      <c r="D157" s="48">
        <f>IF(C157&lt;=Configure!$E$54,C157/24,IF(C157&lt;=Configure!$E$55,C157/Configure!$E$54,C157/Configure!$E$55))</f>
        <v>5</v>
      </c>
      <c r="E157" s="54" t="str">
        <f>IF(C157&lt;=Configure!$E$54,Configure!$H$54,IF(C157&lt;=Configure!$E$55,Configure!$H$55,Configure!$H$56))</f>
        <v>Days</v>
      </c>
      <c r="F157" s="50">
        <f t="shared" si="25"/>
        <v>0</v>
      </c>
      <c r="G157" s="51" t="str">
        <f t="shared" si="26"/>
        <v>Normal</v>
      </c>
      <c r="H157" s="133">
        <f t="shared" si="27"/>
        <v>0</v>
      </c>
      <c r="I157" s="51" t="str">
        <f t="shared" si="28"/>
        <v>Nominal</v>
      </c>
      <c r="J157" s="132">
        <f t="shared" si="29"/>
        <v>0</v>
      </c>
      <c r="K157" s="156">
        <f>VLOOKUP(J157,'Radiation Sickness'!$B$5:$F$12,3,TRUE)</f>
        <v>0</v>
      </c>
      <c r="L157" s="156" t="str">
        <f>VLOOKUP(J157,'Radiation Sickness'!$B$5:$F$12,4,TRUE)</f>
        <v>1. Elevated</v>
      </c>
    </row>
    <row r="158" spans="2:12" ht="12.75">
      <c r="B158" s="82">
        <f t="shared" si="24"/>
        <v>2.4645488117346876</v>
      </c>
      <c r="C158" s="79">
        <f t="shared" si="20"/>
        <v>121</v>
      </c>
      <c r="D158" s="48">
        <f>IF(C158&lt;=Configure!$E$54,C158/24,IF(C158&lt;=Configure!$E$55,C158/Configure!$E$54,C158/Configure!$E$55))</f>
        <v>5.041666666666667</v>
      </c>
      <c r="E158" s="54" t="str">
        <f>IF(C158&lt;=Configure!$E$54,Configure!$H$54,IF(C158&lt;=Configure!$E$55,Configure!$H$55,Configure!$H$56))</f>
        <v>Days</v>
      </c>
      <c r="F158" s="50">
        <f t="shared" si="25"/>
        <v>0</v>
      </c>
      <c r="G158" s="51" t="str">
        <f t="shared" si="26"/>
        <v>Normal</v>
      </c>
      <c r="H158" s="133">
        <f t="shared" si="27"/>
        <v>0</v>
      </c>
      <c r="I158" s="51" t="str">
        <f t="shared" si="28"/>
        <v>Nominal</v>
      </c>
      <c r="J158" s="132">
        <f t="shared" si="29"/>
        <v>0</v>
      </c>
      <c r="K158" s="156">
        <f>VLOOKUP(J158,'Radiation Sickness'!$B$5:$F$12,3,TRUE)</f>
        <v>0</v>
      </c>
      <c r="L158" s="156" t="str">
        <f>VLOOKUP(J158,'Radiation Sickness'!$B$5:$F$12,4,TRUE)</f>
        <v>1. Elevated</v>
      </c>
    </row>
    <row r="159" spans="2:12" ht="12.75">
      <c r="B159" s="82">
        <f t="shared" si="24"/>
        <v>2.4687784515978186</v>
      </c>
      <c r="C159" s="79">
        <f t="shared" si="20"/>
        <v>122</v>
      </c>
      <c r="D159" s="48">
        <f>IF(C159&lt;=Configure!$E$54,C159/24,IF(C159&lt;=Configure!$E$55,C159/Configure!$E$54,C159/Configure!$E$55))</f>
        <v>5.083333333333333</v>
      </c>
      <c r="E159" s="54" t="str">
        <f>IF(C159&lt;=Configure!$E$54,Configure!$H$54,IF(C159&lt;=Configure!$E$55,Configure!$H$55,Configure!$H$56))</f>
        <v>Days</v>
      </c>
      <c r="F159" s="50">
        <f t="shared" si="25"/>
        <v>0</v>
      </c>
      <c r="G159" s="51" t="str">
        <f t="shared" si="26"/>
        <v>Normal</v>
      </c>
      <c r="H159" s="133">
        <f t="shared" si="27"/>
        <v>0</v>
      </c>
      <c r="I159" s="51" t="str">
        <f t="shared" si="28"/>
        <v>Nominal</v>
      </c>
      <c r="J159" s="132">
        <f t="shared" si="29"/>
        <v>0</v>
      </c>
      <c r="K159" s="156">
        <f>VLOOKUP(J159,'Radiation Sickness'!$B$5:$F$12,3,TRUE)</f>
        <v>0</v>
      </c>
      <c r="L159" s="156" t="str">
        <f>VLOOKUP(J159,'Radiation Sickness'!$B$5:$F$12,4,TRUE)</f>
        <v>1. Elevated</v>
      </c>
    </row>
    <row r="160" spans="2:12" ht="12.75">
      <c r="B160" s="82">
        <f t="shared" si="24"/>
        <v>2.4729735634035324</v>
      </c>
      <c r="C160" s="79">
        <f t="shared" si="20"/>
        <v>123</v>
      </c>
      <c r="D160" s="48">
        <f>IF(C160&lt;=Configure!$E$54,C160/24,IF(C160&lt;=Configure!$E$55,C160/Configure!$E$54,C160/Configure!$E$55))</f>
        <v>5.125</v>
      </c>
      <c r="E160" s="54" t="str">
        <f>IF(C160&lt;=Configure!$E$54,Configure!$H$54,IF(C160&lt;=Configure!$E$55,Configure!$H$55,Configure!$H$56))</f>
        <v>Days</v>
      </c>
      <c r="F160" s="50">
        <f t="shared" si="25"/>
        <v>0</v>
      </c>
      <c r="G160" s="51" t="str">
        <f t="shared" si="26"/>
        <v>Normal</v>
      </c>
      <c r="H160" s="133">
        <f t="shared" si="27"/>
        <v>0</v>
      </c>
      <c r="I160" s="51" t="str">
        <f t="shared" si="28"/>
        <v>Nominal</v>
      </c>
      <c r="J160" s="132">
        <f t="shared" si="29"/>
        <v>0</v>
      </c>
      <c r="K160" s="156">
        <f>VLOOKUP(J160,'Radiation Sickness'!$B$5:$F$12,3,TRUE)</f>
        <v>0</v>
      </c>
      <c r="L160" s="156" t="str">
        <f>VLOOKUP(J160,'Radiation Sickness'!$B$5:$F$12,4,TRUE)</f>
        <v>1. Elevated</v>
      </c>
    </row>
    <row r="161" spans="1:12" ht="12.75">
      <c r="A161" s="81"/>
      <c r="B161" s="82">
        <f t="shared" si="24"/>
        <v>2.4771347063198954</v>
      </c>
      <c r="C161" s="79">
        <f t="shared" si="20"/>
        <v>124</v>
      </c>
      <c r="D161" s="48">
        <f>IF(C161&lt;=Configure!$E$54,C161/24,IF(C161&lt;=Configure!$E$55,C161/Configure!$E$54,C161/Configure!$E$55))</f>
        <v>5.166666666666667</v>
      </c>
      <c r="E161" s="54" t="str">
        <f>IF(C161&lt;=Configure!$E$54,Configure!$H$54,IF(C161&lt;=Configure!$E$55,Configure!$H$55,Configure!$H$56))</f>
        <v>Days</v>
      </c>
      <c r="F161" s="50">
        <f t="shared" si="25"/>
        <v>0</v>
      </c>
      <c r="G161" s="51" t="str">
        <f t="shared" si="26"/>
        <v>Normal</v>
      </c>
      <c r="H161" s="133">
        <f t="shared" si="27"/>
        <v>0</v>
      </c>
      <c r="I161" s="51" t="str">
        <f t="shared" si="28"/>
        <v>Nominal</v>
      </c>
      <c r="J161" s="132">
        <f t="shared" si="29"/>
        <v>0</v>
      </c>
      <c r="K161" s="156">
        <f>VLOOKUP(J161,'Radiation Sickness'!$B$5:$F$12,3,TRUE)</f>
        <v>0</v>
      </c>
      <c r="L161" s="156" t="str">
        <f>VLOOKUP(J161,'Radiation Sickness'!$B$5:$F$12,4,TRUE)</f>
        <v>1. Elevated</v>
      </c>
    </row>
    <row r="162" spans="1:12" ht="12.75">
      <c r="A162" s="81"/>
      <c r="B162" s="82">
        <f t="shared" si="24"/>
        <v>2.4812624260407485</v>
      </c>
      <c r="C162" s="79">
        <f t="shared" si="20"/>
        <v>125</v>
      </c>
      <c r="D162" s="48">
        <f>IF(C162&lt;=Configure!$E$54,C162/24,IF(C162&lt;=Configure!$E$55,C162/Configure!$E$54,C162/Configure!$E$55))</f>
        <v>5.208333333333333</v>
      </c>
      <c r="E162" s="54" t="str">
        <f>IF(C162&lt;=Configure!$E$54,Configure!$H$54,IF(C162&lt;=Configure!$E$55,Configure!$H$55,Configure!$H$56))</f>
        <v>Days</v>
      </c>
      <c r="F162" s="50">
        <f t="shared" si="25"/>
        <v>0</v>
      </c>
      <c r="G162" s="51" t="str">
        <f t="shared" si="26"/>
        <v>Normal</v>
      </c>
      <c r="H162" s="133">
        <f t="shared" si="27"/>
        <v>0</v>
      </c>
      <c r="I162" s="51" t="str">
        <f t="shared" si="28"/>
        <v>Nominal</v>
      </c>
      <c r="J162" s="132">
        <f t="shared" si="29"/>
        <v>0</v>
      </c>
      <c r="K162" s="156">
        <f>VLOOKUP(J162,'Radiation Sickness'!$B$5:$F$12,3,TRUE)</f>
        <v>0</v>
      </c>
      <c r="L162" s="156" t="str">
        <f>VLOOKUP(J162,'Radiation Sickness'!$B$5:$F$12,4,TRUE)</f>
        <v>1. Elevated</v>
      </c>
    </row>
    <row r="163" spans="2:12" ht="12.75">
      <c r="B163" s="82">
        <f t="shared" si="24"/>
        <v>2.4853572552151815</v>
      </c>
      <c r="C163" s="79">
        <f t="shared" si="20"/>
        <v>126</v>
      </c>
      <c r="D163" s="48">
        <f>IF(C163&lt;=Configure!$E$54,C163/24,IF(C163&lt;=Configure!$E$55,C163/Configure!$E$54,C163/Configure!$E$55))</f>
        <v>5.25</v>
      </c>
      <c r="E163" s="54" t="str">
        <f>IF(C163&lt;=Configure!$E$54,Configure!$H$54,IF(C163&lt;=Configure!$E$55,Configure!$H$55,Configure!$H$56))</f>
        <v>Days</v>
      </c>
      <c r="F163" s="50">
        <f t="shared" si="25"/>
        <v>0</v>
      </c>
      <c r="G163" s="51" t="str">
        <f t="shared" si="26"/>
        <v>Normal</v>
      </c>
      <c r="H163" s="133">
        <f t="shared" si="27"/>
        <v>0</v>
      </c>
      <c r="I163" s="51" t="str">
        <f t="shared" si="28"/>
        <v>Nominal</v>
      </c>
      <c r="J163" s="132">
        <f t="shared" si="29"/>
        <v>0</v>
      </c>
      <c r="K163" s="156">
        <f>VLOOKUP(J163,'Radiation Sickness'!$B$5:$F$12,3,TRUE)</f>
        <v>0</v>
      </c>
      <c r="L163" s="156" t="str">
        <f>VLOOKUP(J163,'Radiation Sickness'!$B$5:$F$12,4,TRUE)</f>
        <v>1. Elevated</v>
      </c>
    </row>
    <row r="164" spans="2:12" ht="12.75">
      <c r="B164" s="82">
        <f t="shared" si="24"/>
        <v>2.4894197138600225</v>
      </c>
      <c r="C164" s="79">
        <f t="shared" si="20"/>
        <v>127</v>
      </c>
      <c r="D164" s="48">
        <f>IF(C164&lt;=Configure!$E$54,C164/24,IF(C164&lt;=Configure!$E$55,C164/Configure!$E$54,C164/Configure!$E$55))</f>
        <v>5.291666666666667</v>
      </c>
      <c r="E164" s="54" t="str">
        <f>IF(C164&lt;=Configure!$E$54,Configure!$H$54,IF(C164&lt;=Configure!$E$55,Configure!$H$55,Configure!$H$56))</f>
        <v>Days</v>
      </c>
      <c r="F164" s="50">
        <f t="shared" si="25"/>
        <v>0</v>
      </c>
      <c r="G164" s="51" t="str">
        <f t="shared" si="26"/>
        <v>Normal</v>
      </c>
      <c r="H164" s="133">
        <f t="shared" si="27"/>
        <v>0</v>
      </c>
      <c r="I164" s="51" t="str">
        <f t="shared" si="28"/>
        <v>Nominal</v>
      </c>
      <c r="J164" s="132">
        <f t="shared" si="29"/>
        <v>0</v>
      </c>
      <c r="K164" s="156">
        <f>VLOOKUP(J164,'Radiation Sickness'!$B$5:$F$12,3,TRUE)</f>
        <v>0</v>
      </c>
      <c r="L164" s="156" t="str">
        <f>VLOOKUP(J164,'Radiation Sickness'!$B$5:$F$12,4,TRUE)</f>
        <v>1. Elevated</v>
      </c>
    </row>
    <row r="165" spans="2:12" ht="12.75">
      <c r="B165" s="82">
        <f t="shared" si="24"/>
        <v>2.493450309756155</v>
      </c>
      <c r="C165" s="79">
        <f t="shared" si="20"/>
        <v>128</v>
      </c>
      <c r="D165" s="48">
        <f>IF(C165&lt;=Configure!$E$54,C165/24,IF(C165&lt;=Configure!$E$55,C165/Configure!$E$54,C165/Configure!$E$55))</f>
        <v>5.333333333333333</v>
      </c>
      <c r="E165" s="54" t="str">
        <f>IF(C165&lt;=Configure!$E$54,Configure!$H$54,IF(C165&lt;=Configure!$E$55,Configure!$H$55,Configure!$H$56))</f>
        <v>Days</v>
      </c>
      <c r="F165" s="50">
        <f t="shared" si="25"/>
        <v>0</v>
      </c>
      <c r="G165" s="51" t="str">
        <f t="shared" si="26"/>
        <v>Normal</v>
      </c>
      <c r="H165" s="133">
        <f t="shared" si="27"/>
        <v>0</v>
      </c>
      <c r="I165" s="51" t="str">
        <f t="shared" si="28"/>
        <v>Nominal</v>
      </c>
      <c r="J165" s="132">
        <f t="shared" si="29"/>
        <v>0</v>
      </c>
      <c r="K165" s="156">
        <f>VLOOKUP(J165,'Radiation Sickness'!$B$5:$F$12,3,TRUE)</f>
        <v>0</v>
      </c>
      <c r="L165" s="156" t="str">
        <f>VLOOKUP(J165,'Radiation Sickness'!$B$5:$F$12,4,TRUE)</f>
        <v>1. Elevated</v>
      </c>
    </row>
    <row r="166" spans="2:12" ht="12.75">
      <c r="B166" s="82">
        <f t="shared" si="24"/>
        <v>2.497449538829416</v>
      </c>
      <c r="C166" s="79">
        <f t="shared" si="20"/>
        <v>129</v>
      </c>
      <c r="D166" s="48">
        <f>IF(C166&lt;=Configure!$E$54,C166/24,IF(C166&lt;=Configure!$E$55,C166/Configure!$E$54,C166/Configure!$E$55))</f>
        <v>5.375</v>
      </c>
      <c r="E166" s="54" t="str">
        <f>IF(C166&lt;=Configure!$E$54,Configure!$H$54,IF(C166&lt;=Configure!$E$55,Configure!$H$55,Configure!$H$56))</f>
        <v>Days</v>
      </c>
      <c r="F166" s="50">
        <f t="shared" si="25"/>
        <v>0</v>
      </c>
      <c r="G166" s="51" t="str">
        <f t="shared" si="26"/>
        <v>Normal</v>
      </c>
      <c r="H166" s="133">
        <f t="shared" si="27"/>
        <v>0</v>
      </c>
      <c r="I166" s="51" t="str">
        <f t="shared" si="28"/>
        <v>Nominal</v>
      </c>
      <c r="J166" s="132">
        <f t="shared" si="29"/>
        <v>0</v>
      </c>
      <c r="K166" s="156">
        <f>VLOOKUP(J166,'Radiation Sickness'!$B$5:$F$12,3,TRUE)</f>
        <v>0</v>
      </c>
      <c r="L166" s="156" t="str">
        <f>VLOOKUP(J166,'Radiation Sickness'!$B$5:$F$12,4,TRUE)</f>
        <v>1. Elevated</v>
      </c>
    </row>
    <row r="167" spans="2:12" ht="12.75">
      <c r="B167" s="82">
        <f t="shared" si="24"/>
        <v>2.501417885516779</v>
      </c>
      <c r="C167" s="79">
        <f t="shared" si="20"/>
        <v>130</v>
      </c>
      <c r="D167" s="48">
        <f>IF(C167&lt;=Configure!$E$54,C167/24,IF(C167&lt;=Configure!$E$55,C167/Configure!$E$54,C167/Configure!$E$55))</f>
        <v>5.416666666666667</v>
      </c>
      <c r="E167" s="54" t="str">
        <f>IF(C167&lt;=Configure!$E$54,Configure!$H$54,IF(C167&lt;=Configure!$E$55,Configure!$H$55,Configure!$H$56))</f>
        <v>Days</v>
      </c>
      <c r="F167" s="50">
        <f t="shared" si="25"/>
        <v>0</v>
      </c>
      <c r="G167" s="51" t="str">
        <f t="shared" si="26"/>
        <v>Normal</v>
      </c>
      <c r="H167" s="133">
        <f t="shared" si="27"/>
        <v>0</v>
      </c>
      <c r="I167" s="51" t="str">
        <f t="shared" si="28"/>
        <v>Nominal</v>
      </c>
      <c r="J167" s="132">
        <f t="shared" si="29"/>
        <v>0</v>
      </c>
      <c r="K167" s="156">
        <f>VLOOKUP(J167,'Radiation Sickness'!$B$5:$F$12,3,TRUE)</f>
        <v>0</v>
      </c>
      <c r="L167" s="156" t="str">
        <f>VLOOKUP(J167,'Radiation Sickness'!$B$5:$F$12,4,TRUE)</f>
        <v>1. Elevated</v>
      </c>
    </row>
    <row r="168" spans="2:12" ht="12.75">
      <c r="B168" s="82">
        <f t="shared" si="24"/>
        <v>2.5053558231185176</v>
      </c>
      <c r="C168" s="79">
        <f t="shared" si="20"/>
        <v>131</v>
      </c>
      <c r="D168" s="48">
        <f>IF(C168&lt;=Configure!$E$54,C168/24,IF(C168&lt;=Configure!$E$55,C168/Configure!$E$54,C168/Configure!$E$55))</f>
        <v>5.458333333333333</v>
      </c>
      <c r="E168" s="54" t="str">
        <f>IF(C168&lt;=Configure!$E$54,Configure!$H$54,IF(C168&lt;=Configure!$E$55,Configure!$H$55,Configure!$H$56))</f>
        <v>Days</v>
      </c>
      <c r="F168" s="50">
        <f t="shared" si="25"/>
        <v>0</v>
      </c>
      <c r="G168" s="51" t="str">
        <f t="shared" si="26"/>
        <v>Normal</v>
      </c>
      <c r="H168" s="133">
        <f t="shared" si="27"/>
        <v>0</v>
      </c>
      <c r="I168" s="51" t="str">
        <f t="shared" si="28"/>
        <v>Nominal</v>
      </c>
      <c r="J168" s="132">
        <f t="shared" si="29"/>
        <v>0</v>
      </c>
      <c r="K168" s="156">
        <f>VLOOKUP(J168,'Radiation Sickness'!$B$5:$F$12,3,TRUE)</f>
        <v>0</v>
      </c>
      <c r="L168" s="156" t="str">
        <f>VLOOKUP(J168,'Radiation Sickness'!$B$5:$F$12,4,TRUE)</f>
        <v>1. Elevated</v>
      </c>
    </row>
    <row r="169" spans="2:12" ht="12.75">
      <c r="B169" s="82">
        <f t="shared" si="24"/>
        <v>2.509263814136968</v>
      </c>
      <c r="C169" s="79">
        <f t="shared" si="20"/>
        <v>132</v>
      </c>
      <c r="D169" s="48">
        <f>IF(C169&lt;=Configure!$E$54,C169/24,IF(C169&lt;=Configure!$E$55,C169/Configure!$E$54,C169/Configure!$E$55))</f>
        <v>5.5</v>
      </c>
      <c r="E169" s="54" t="str">
        <f>IF(C169&lt;=Configure!$E$54,Configure!$H$54,IF(C169&lt;=Configure!$E$55,Configure!$H$55,Configure!$H$56))</f>
        <v>Days</v>
      </c>
      <c r="F169" s="50">
        <f t="shared" si="25"/>
        <v>0</v>
      </c>
      <c r="G169" s="51" t="str">
        <f t="shared" si="26"/>
        <v>Normal</v>
      </c>
      <c r="H169" s="133">
        <f t="shared" si="27"/>
        <v>0</v>
      </c>
      <c r="I169" s="51" t="str">
        <f t="shared" si="28"/>
        <v>Nominal</v>
      </c>
      <c r="J169" s="132">
        <f t="shared" si="29"/>
        <v>0</v>
      </c>
      <c r="K169" s="156">
        <f>VLOOKUP(J169,'Radiation Sickness'!$B$5:$F$12,3,TRUE)</f>
        <v>0</v>
      </c>
      <c r="L169" s="156" t="str">
        <f>VLOOKUP(J169,'Radiation Sickness'!$B$5:$F$12,4,TRUE)</f>
        <v>1. Elevated</v>
      </c>
    </row>
    <row r="170" spans="2:12" ht="12.75">
      <c r="B170" s="82">
        <f t="shared" si="24"/>
        <v>2.5131423106025146</v>
      </c>
      <c r="C170" s="79">
        <f t="shared" si="20"/>
        <v>133</v>
      </c>
      <c r="D170" s="48">
        <f>IF(C170&lt;=Configure!$E$54,C170/24,IF(C170&lt;=Configure!$E$55,C170/Configure!$E$54,C170/Configure!$E$55))</f>
        <v>5.541666666666667</v>
      </c>
      <c r="E170" s="54" t="str">
        <f>IF(C170&lt;=Configure!$E$54,Configure!$H$54,IF(C170&lt;=Configure!$E$55,Configure!$H$55,Configure!$H$56))</f>
        <v>Days</v>
      </c>
      <c r="F170" s="50">
        <f t="shared" si="25"/>
        <v>0</v>
      </c>
      <c r="G170" s="51" t="str">
        <f t="shared" si="26"/>
        <v>Normal</v>
      </c>
      <c r="H170" s="133">
        <f t="shared" si="27"/>
        <v>0</v>
      </c>
      <c r="I170" s="51" t="str">
        <f t="shared" si="28"/>
        <v>Nominal</v>
      </c>
      <c r="J170" s="132">
        <f t="shared" si="29"/>
        <v>0</v>
      </c>
      <c r="K170" s="156">
        <f>VLOOKUP(J170,'Radiation Sickness'!$B$5:$F$12,3,TRUE)</f>
        <v>0</v>
      </c>
      <c r="L170" s="156" t="str">
        <f>VLOOKUP(J170,'Radiation Sickness'!$B$5:$F$12,4,TRUE)</f>
        <v>1. Elevated</v>
      </c>
    </row>
    <row r="171" spans="2:12" ht="12.75">
      <c r="B171" s="82">
        <f t="shared" si="24"/>
        <v>2.5169917543873646</v>
      </c>
      <c r="C171" s="79">
        <f t="shared" si="20"/>
        <v>134</v>
      </c>
      <c r="D171" s="48">
        <f>IF(C171&lt;=Configure!$E$54,C171/24,IF(C171&lt;=Configure!$E$55,C171/Configure!$E$54,C171/Configure!$E$55))</f>
        <v>5.583333333333333</v>
      </c>
      <c r="E171" s="54" t="str">
        <f>IF(C171&lt;=Configure!$E$54,Configure!$H$54,IF(C171&lt;=Configure!$E$55,Configure!$H$55,Configure!$H$56))</f>
        <v>Days</v>
      </c>
      <c r="F171" s="50">
        <f t="shared" si="25"/>
        <v>0</v>
      </c>
      <c r="G171" s="51" t="str">
        <f t="shared" si="26"/>
        <v>Normal</v>
      </c>
      <c r="H171" s="133">
        <f t="shared" si="27"/>
        <v>0</v>
      </c>
      <c r="I171" s="51" t="str">
        <f t="shared" si="28"/>
        <v>Nominal</v>
      </c>
      <c r="J171" s="132">
        <f t="shared" si="29"/>
        <v>0</v>
      </c>
      <c r="K171" s="156">
        <f>VLOOKUP(J171,'Radiation Sickness'!$B$5:$F$12,3,TRUE)</f>
        <v>0</v>
      </c>
      <c r="L171" s="156" t="str">
        <f>VLOOKUP(J171,'Radiation Sickness'!$B$5:$F$12,4,TRUE)</f>
        <v>1. Elevated</v>
      </c>
    </row>
    <row r="172" spans="2:12" ht="12.75">
      <c r="B172" s="82">
        <f t="shared" si="24"/>
        <v>2.5208125775076553</v>
      </c>
      <c r="C172" s="79">
        <f t="shared" si="20"/>
        <v>135</v>
      </c>
      <c r="D172" s="48">
        <f>IF(C172&lt;=Configure!$E$54,C172/24,IF(C172&lt;=Configure!$E$55,C172/Configure!$E$54,C172/Configure!$E$55))</f>
        <v>5.625</v>
      </c>
      <c r="E172" s="54" t="str">
        <f>IF(C172&lt;=Configure!$E$54,Configure!$H$54,IF(C172&lt;=Configure!$E$55,Configure!$H$55,Configure!$H$56))</f>
        <v>Days</v>
      </c>
      <c r="F172" s="50">
        <f t="shared" si="25"/>
        <v>0</v>
      </c>
      <c r="G172" s="51" t="str">
        <f t="shared" si="26"/>
        <v>Normal</v>
      </c>
      <c r="H172" s="133">
        <f t="shared" si="27"/>
        <v>0</v>
      </c>
      <c r="I172" s="51" t="str">
        <f t="shared" si="28"/>
        <v>Nominal</v>
      </c>
      <c r="J172" s="132">
        <f t="shared" si="29"/>
        <v>0</v>
      </c>
      <c r="K172" s="156">
        <f>VLOOKUP(J172,'Radiation Sickness'!$B$5:$F$12,3,TRUE)</f>
        <v>0</v>
      </c>
      <c r="L172" s="156" t="str">
        <f>VLOOKUP(J172,'Radiation Sickness'!$B$5:$F$12,4,TRUE)</f>
        <v>1. Elevated</v>
      </c>
    </row>
    <row r="173" spans="2:12" ht="12.75">
      <c r="B173" s="82">
        <f t="shared" si="24"/>
        <v>2.5246052024144143</v>
      </c>
      <c r="C173" s="79">
        <f t="shared" si="20"/>
        <v>136</v>
      </c>
      <c r="D173" s="48">
        <f>IF(C173&lt;=Configure!$E$54,C173/24,IF(C173&lt;=Configure!$E$55,C173/Configure!$E$54,C173/Configure!$E$55))</f>
        <v>5.666666666666667</v>
      </c>
      <c r="E173" s="54" t="str">
        <f>IF(C173&lt;=Configure!$E$54,Configure!$H$54,IF(C173&lt;=Configure!$E$55,Configure!$H$55,Configure!$H$56))</f>
        <v>Days</v>
      </c>
      <c r="F173" s="50">
        <f t="shared" si="25"/>
        <v>0</v>
      </c>
      <c r="G173" s="51" t="str">
        <f t="shared" si="26"/>
        <v>Normal</v>
      </c>
      <c r="H173" s="133">
        <f t="shared" si="27"/>
        <v>0</v>
      </c>
      <c r="I173" s="51" t="str">
        <f t="shared" si="28"/>
        <v>Nominal</v>
      </c>
      <c r="J173" s="132">
        <f t="shared" si="29"/>
        <v>0</v>
      </c>
      <c r="K173" s="156">
        <f>VLOOKUP(J173,'Radiation Sickness'!$B$5:$F$12,3,TRUE)</f>
        <v>0</v>
      </c>
      <c r="L173" s="156" t="str">
        <f>VLOOKUP(J173,'Radiation Sickness'!$B$5:$F$12,4,TRUE)</f>
        <v>1. Elevated</v>
      </c>
    </row>
    <row r="174" spans="2:12" ht="12.75">
      <c r="B174" s="82">
        <f t="shared" si="24"/>
        <v>2.528370042273865</v>
      </c>
      <c r="C174" s="79">
        <f t="shared" si="20"/>
        <v>137</v>
      </c>
      <c r="D174" s="48">
        <f>IF(C174&lt;=Configure!$E$54,C174/24,IF(C174&lt;=Configure!$E$55,C174/Configure!$E$54,C174/Configure!$E$55))</f>
        <v>5.708333333333333</v>
      </c>
      <c r="E174" s="54" t="str">
        <f>IF(C174&lt;=Configure!$E$54,Configure!$H$54,IF(C174&lt;=Configure!$E$55,Configure!$H$55,Configure!$H$56))</f>
        <v>Days</v>
      </c>
      <c r="F174" s="50">
        <f t="shared" si="25"/>
        <v>0</v>
      </c>
      <c r="G174" s="51" t="str">
        <f t="shared" si="26"/>
        <v>Normal</v>
      </c>
      <c r="H174" s="133">
        <f t="shared" si="27"/>
        <v>0</v>
      </c>
      <c r="I174" s="51" t="str">
        <f t="shared" si="28"/>
        <v>Nominal</v>
      </c>
      <c r="J174" s="132">
        <f t="shared" si="29"/>
        <v>0</v>
      </c>
      <c r="K174" s="156">
        <f>VLOOKUP(J174,'Radiation Sickness'!$B$5:$F$12,3,TRUE)</f>
        <v>0</v>
      </c>
      <c r="L174" s="156" t="str">
        <f>VLOOKUP(J174,'Radiation Sickness'!$B$5:$F$12,4,TRUE)</f>
        <v>1. Elevated</v>
      </c>
    </row>
    <row r="175" spans="2:12" ht="12.75">
      <c r="B175" s="82">
        <f t="shared" si="24"/>
        <v>2.532107501237533</v>
      </c>
      <c r="C175" s="79">
        <f t="shared" si="20"/>
        <v>138</v>
      </c>
      <c r="D175" s="48">
        <f>IF(C175&lt;=Configure!$E$54,C175/24,IF(C175&lt;=Configure!$E$55,C175/Configure!$E$54,C175/Configure!$E$55))</f>
        <v>5.75</v>
      </c>
      <c r="E175" s="54" t="str">
        <f>IF(C175&lt;=Configure!$E$54,Configure!$H$54,IF(C175&lt;=Configure!$E$55,Configure!$H$55,Configure!$H$56))</f>
        <v>Days</v>
      </c>
      <c r="F175" s="50">
        <f t="shared" si="25"/>
        <v>0</v>
      </c>
      <c r="G175" s="51" t="str">
        <f t="shared" si="26"/>
        <v>Normal</v>
      </c>
      <c r="H175" s="133">
        <f t="shared" si="27"/>
        <v>0</v>
      </c>
      <c r="I175" s="51" t="str">
        <f t="shared" si="28"/>
        <v>Nominal</v>
      </c>
      <c r="J175" s="132">
        <f t="shared" si="29"/>
        <v>0</v>
      </c>
      <c r="K175" s="156">
        <f>VLOOKUP(J175,'Radiation Sickness'!$B$5:$F$12,3,TRUE)</f>
        <v>0</v>
      </c>
      <c r="L175" s="156" t="str">
        <f>VLOOKUP(J175,'Radiation Sickness'!$B$5:$F$12,4,TRUE)</f>
        <v>1. Elevated</v>
      </c>
    </row>
    <row r="176" spans="2:12" ht="12.75">
      <c r="B176" s="82">
        <f t="shared" si="24"/>
        <v>2.5358179747026064</v>
      </c>
      <c r="C176" s="79">
        <f t="shared" si="20"/>
        <v>139</v>
      </c>
      <c r="D176" s="48">
        <f>IF(C176&lt;=Configure!$E$54,C176/24,IF(C176&lt;=Configure!$E$55,C176/Configure!$E$54,C176/Configure!$E$55))</f>
        <v>5.791666666666667</v>
      </c>
      <c r="E176" s="54" t="str">
        <f>IF(C176&lt;=Configure!$E$54,Configure!$H$54,IF(C176&lt;=Configure!$E$55,Configure!$H$55,Configure!$H$56))</f>
        <v>Days</v>
      </c>
      <c r="F176" s="50">
        <f t="shared" si="25"/>
        <v>0</v>
      </c>
      <c r="G176" s="51" t="str">
        <f t="shared" si="26"/>
        <v>Normal</v>
      </c>
      <c r="H176" s="133">
        <f t="shared" si="27"/>
        <v>0</v>
      </c>
      <c r="I176" s="51" t="str">
        <f t="shared" si="28"/>
        <v>Nominal</v>
      </c>
      <c r="J176" s="132">
        <f t="shared" si="29"/>
        <v>0</v>
      </c>
      <c r="K176" s="156">
        <f>VLOOKUP(J176,'Radiation Sickness'!$B$5:$F$12,3,TRUE)</f>
        <v>0</v>
      </c>
      <c r="L176" s="156" t="str">
        <f>VLOOKUP(J176,'Radiation Sickness'!$B$5:$F$12,4,TRUE)</f>
        <v>1. Elevated</v>
      </c>
    </row>
    <row r="177" spans="2:12" ht="12.75">
      <c r="B177" s="82">
        <f t="shared" si="24"/>
        <v>2.5395018495629604</v>
      </c>
      <c r="C177" s="79">
        <f t="shared" si="20"/>
        <v>140</v>
      </c>
      <c r="D177" s="48">
        <f>IF(C177&lt;=Configure!$E$54,C177/24,IF(C177&lt;=Configure!$E$55,C177/Configure!$E$54,C177/Configure!$E$55))</f>
        <v>5.833333333333333</v>
      </c>
      <c r="E177" s="54" t="str">
        <f>IF(C177&lt;=Configure!$E$54,Configure!$H$54,IF(C177&lt;=Configure!$E$55,Configure!$H$55,Configure!$H$56))</f>
        <v>Days</v>
      </c>
      <c r="F177" s="50">
        <f t="shared" si="25"/>
        <v>0</v>
      </c>
      <c r="G177" s="51" t="str">
        <f t="shared" si="26"/>
        <v>Normal</v>
      </c>
      <c r="H177" s="133">
        <f t="shared" si="27"/>
        <v>0</v>
      </c>
      <c r="I177" s="51" t="str">
        <f t="shared" si="28"/>
        <v>Nominal</v>
      </c>
      <c r="J177" s="132">
        <f t="shared" si="29"/>
        <v>0</v>
      </c>
      <c r="K177" s="156">
        <f>VLOOKUP(J177,'Radiation Sickness'!$B$5:$F$12,3,TRUE)</f>
        <v>0</v>
      </c>
      <c r="L177" s="156" t="str">
        <f>VLOOKUP(J177,'Radiation Sickness'!$B$5:$F$12,4,TRUE)</f>
        <v>1. Elevated</v>
      </c>
    </row>
    <row r="178" spans="2:12" ht="12.75">
      <c r="B178" s="82">
        <f t="shared" si="24"/>
        <v>2.54315950445125</v>
      </c>
      <c r="C178" s="79">
        <f t="shared" si="20"/>
        <v>141</v>
      </c>
      <c r="D178" s="48">
        <f>IF(C178&lt;=Configure!$E$54,C178/24,IF(C178&lt;=Configure!$E$55,C178/Configure!$E$54,C178/Configure!$E$55))</f>
        <v>5.875</v>
      </c>
      <c r="E178" s="54" t="str">
        <f>IF(C178&lt;=Configure!$E$54,Configure!$H$54,IF(C178&lt;=Configure!$E$55,Configure!$H$55,Configure!$H$56))</f>
        <v>Days</v>
      </c>
      <c r="F178" s="50">
        <f t="shared" si="25"/>
        <v>0</v>
      </c>
      <c r="G178" s="51" t="str">
        <f t="shared" si="26"/>
        <v>Normal</v>
      </c>
      <c r="H178" s="133">
        <f t="shared" si="27"/>
        <v>0</v>
      </c>
      <c r="I178" s="51" t="str">
        <f t="shared" si="28"/>
        <v>Nominal</v>
      </c>
      <c r="J178" s="132">
        <f t="shared" si="29"/>
        <v>0</v>
      </c>
      <c r="K178" s="156">
        <f>VLOOKUP(J178,'Radiation Sickness'!$B$5:$F$12,3,TRUE)</f>
        <v>0</v>
      </c>
      <c r="L178" s="156" t="str">
        <f>VLOOKUP(J178,'Radiation Sickness'!$B$5:$F$12,4,TRUE)</f>
        <v>1. Elevated</v>
      </c>
    </row>
    <row r="179" spans="2:12" ht="12.75">
      <c r="B179" s="82">
        <f t="shared" si="24"/>
        <v>2.546791309972447</v>
      </c>
      <c r="C179" s="79">
        <f t="shared" si="20"/>
        <v>142</v>
      </c>
      <c r="D179" s="48">
        <f>IF(C179&lt;=Configure!$E$54,C179/24,IF(C179&lt;=Configure!$E$55,C179/Configure!$E$54,C179/Configure!$E$55))</f>
        <v>5.916666666666667</v>
      </c>
      <c r="E179" s="54" t="str">
        <f>IF(C179&lt;=Configure!$E$54,Configure!$H$54,IF(C179&lt;=Configure!$E$55,Configure!$H$55,Configure!$H$56))</f>
        <v>Days</v>
      </c>
      <c r="F179" s="50">
        <f t="shared" si="25"/>
        <v>0</v>
      </c>
      <c r="G179" s="51" t="str">
        <f t="shared" si="26"/>
        <v>Normal</v>
      </c>
      <c r="H179" s="133">
        <f t="shared" si="27"/>
        <v>0</v>
      </c>
      <c r="I179" s="51" t="str">
        <f t="shared" si="28"/>
        <v>Nominal</v>
      </c>
      <c r="J179" s="132">
        <f t="shared" si="29"/>
        <v>0</v>
      </c>
      <c r="K179" s="156">
        <f>VLOOKUP(J179,'Radiation Sickness'!$B$5:$F$12,3,TRUE)</f>
        <v>0</v>
      </c>
      <c r="L179" s="156" t="str">
        <f>VLOOKUP(J179,'Radiation Sickness'!$B$5:$F$12,4,TRUE)</f>
        <v>1. Elevated</v>
      </c>
    </row>
    <row r="180" spans="2:12" ht="12.75">
      <c r="B180" s="82">
        <f t="shared" si="24"/>
        <v>2.5503976289291845</v>
      </c>
      <c r="C180" s="79">
        <f t="shared" si="20"/>
        <v>143</v>
      </c>
      <c r="D180" s="48">
        <f>IF(C180&lt;=Configure!$E$54,C180/24,IF(C180&lt;=Configure!$E$55,C180/Configure!$E$54,C180/Configure!$E$55))</f>
        <v>5.958333333333333</v>
      </c>
      <c r="E180" s="54" t="str">
        <f>IF(C180&lt;=Configure!$E$54,Configure!$H$54,IF(C180&lt;=Configure!$E$55,Configure!$H$55,Configure!$H$56))</f>
        <v>Days</v>
      </c>
      <c r="F180" s="50">
        <f t="shared" si="25"/>
        <v>0</v>
      </c>
      <c r="G180" s="51" t="str">
        <f t="shared" si="26"/>
        <v>Normal</v>
      </c>
      <c r="H180" s="133">
        <f t="shared" si="27"/>
        <v>0</v>
      </c>
      <c r="I180" s="51" t="str">
        <f t="shared" si="28"/>
        <v>Nominal</v>
      </c>
      <c r="J180" s="132">
        <f t="shared" si="29"/>
        <v>0</v>
      </c>
      <c r="K180" s="156">
        <f>VLOOKUP(J180,'Radiation Sickness'!$B$5:$F$12,3,TRUE)</f>
        <v>0</v>
      </c>
      <c r="L180" s="156" t="str">
        <f>VLOOKUP(J180,'Radiation Sickness'!$B$5:$F$12,4,TRUE)</f>
        <v>1. Elevated</v>
      </c>
    </row>
    <row r="181" spans="2:12" ht="12.75">
      <c r="B181" s="82">
        <f t="shared" si="24"/>
        <v>2.553978816539248</v>
      </c>
      <c r="C181" s="79">
        <f t="shared" si="20"/>
        <v>144</v>
      </c>
      <c r="D181" s="48">
        <f>IF(C181&lt;=Configure!$E$54,C181/24,IF(C181&lt;=Configure!$E$55,C181/Configure!$E$54,C181/Configure!$E$55))</f>
        <v>6</v>
      </c>
      <c r="E181" s="54" t="str">
        <f>IF(C181&lt;=Configure!$E$54,Configure!$H$54,IF(C181&lt;=Configure!$E$55,Configure!$H$55,Configure!$H$56))</f>
        <v>Days</v>
      </c>
      <c r="F181" s="50">
        <f t="shared" si="25"/>
        <v>0</v>
      </c>
      <c r="G181" s="51" t="str">
        <f t="shared" si="26"/>
        <v>Normal</v>
      </c>
      <c r="H181" s="133">
        <f t="shared" si="27"/>
        <v>0</v>
      </c>
      <c r="I181" s="51" t="str">
        <f t="shared" si="28"/>
        <v>Nominal</v>
      </c>
      <c r="J181" s="132">
        <f t="shared" si="29"/>
        <v>0</v>
      </c>
      <c r="K181" s="156">
        <f>VLOOKUP(J181,'Radiation Sickness'!$B$5:$F$12,3,TRUE)</f>
        <v>0</v>
      </c>
      <c r="L181" s="156" t="str">
        <f>VLOOKUP(J181,'Radiation Sickness'!$B$5:$F$12,4,TRUE)</f>
        <v>1. Elevated</v>
      </c>
    </row>
    <row r="182" spans="2:12" ht="12.75">
      <c r="B182" s="82">
        <f t="shared" si="24"/>
        <v>2.557535220645539</v>
      </c>
      <c r="C182" s="79">
        <f t="shared" si="20"/>
        <v>145</v>
      </c>
      <c r="D182" s="48">
        <f>IF(C182&lt;=Configure!$E$54,C182/24,IF(C182&lt;=Configure!$E$55,C182/Configure!$E$54,C182/Configure!$E$55))</f>
        <v>6.041666666666667</v>
      </c>
      <c r="E182" s="54" t="str">
        <f>IF(C182&lt;=Configure!$E$54,Configure!$H$54,IF(C182&lt;=Configure!$E$55,Configure!$H$55,Configure!$H$56))</f>
        <v>Days</v>
      </c>
      <c r="F182" s="50">
        <f t="shared" si="25"/>
        <v>0</v>
      </c>
      <c r="G182" s="51" t="str">
        <f t="shared" si="26"/>
        <v>Normal</v>
      </c>
      <c r="H182" s="133">
        <f t="shared" si="27"/>
        <v>0</v>
      </c>
      <c r="I182" s="51" t="str">
        <f t="shared" si="28"/>
        <v>Nominal</v>
      </c>
      <c r="J182" s="132">
        <f t="shared" si="29"/>
        <v>0</v>
      </c>
      <c r="K182" s="156">
        <f>VLOOKUP(J182,'Radiation Sickness'!$B$5:$F$12,3,TRUE)</f>
        <v>0</v>
      </c>
      <c r="L182" s="156" t="str">
        <f>VLOOKUP(J182,'Radiation Sickness'!$B$5:$F$12,4,TRUE)</f>
        <v>1. Elevated</v>
      </c>
    </row>
    <row r="183" spans="2:12" ht="12.75">
      <c r="B183" s="82">
        <f t="shared" si="24"/>
        <v>2.5610671819188275</v>
      </c>
      <c r="C183" s="79">
        <f t="shared" si="20"/>
        <v>146</v>
      </c>
      <c r="D183" s="48">
        <f>IF(C183&lt;=Configure!$E$54,C183/24,IF(C183&lt;=Configure!$E$55,C183/Configure!$E$54,C183/Configure!$E$55))</f>
        <v>6.083333333333333</v>
      </c>
      <c r="E183" s="54" t="str">
        <f>IF(C183&lt;=Configure!$E$54,Configure!$H$54,IF(C183&lt;=Configure!$E$55,Configure!$H$55,Configure!$H$56))</f>
        <v>Days</v>
      </c>
      <c r="F183" s="50">
        <f t="shared" si="25"/>
        <v>0</v>
      </c>
      <c r="G183" s="51" t="str">
        <f t="shared" si="26"/>
        <v>Normal</v>
      </c>
      <c r="H183" s="133">
        <f t="shared" si="27"/>
        <v>0</v>
      </c>
      <c r="I183" s="51" t="str">
        <f t="shared" si="28"/>
        <v>Nominal</v>
      </c>
      <c r="J183" s="132">
        <f t="shared" si="29"/>
        <v>0</v>
      </c>
      <c r="K183" s="156">
        <f>VLOOKUP(J183,'Radiation Sickness'!$B$5:$F$12,3,TRUE)</f>
        <v>0</v>
      </c>
      <c r="L183" s="156" t="str">
        <f>VLOOKUP(J183,'Radiation Sickness'!$B$5:$F$12,4,TRUE)</f>
        <v>1. Elevated</v>
      </c>
    </row>
    <row r="184" spans="2:12" ht="12.75">
      <c r="B184" s="82">
        <f t="shared" si="24"/>
        <v>2.5645750340535796</v>
      </c>
      <c r="C184" s="79">
        <f t="shared" si="20"/>
        <v>147</v>
      </c>
      <c r="D184" s="48">
        <f>IF(C184&lt;=Configure!$E$54,C184/24,IF(C184&lt;=Configure!$E$55,C184/Configure!$E$54,C184/Configure!$E$55))</f>
        <v>6.125</v>
      </c>
      <c r="E184" s="54" t="str">
        <f>IF(C184&lt;=Configure!$E$54,Configure!$H$54,IF(C184&lt;=Configure!$E$55,Configure!$H$55,Configure!$H$56))</f>
        <v>Days</v>
      </c>
      <c r="F184" s="50">
        <f t="shared" si="25"/>
        <v>0</v>
      </c>
      <c r="G184" s="51" t="str">
        <f t="shared" si="26"/>
        <v>Normal</v>
      </c>
      <c r="H184" s="133">
        <f t="shared" si="27"/>
        <v>0</v>
      </c>
      <c r="I184" s="51" t="str">
        <f t="shared" si="28"/>
        <v>Nominal</v>
      </c>
      <c r="J184" s="132">
        <f t="shared" si="29"/>
        <v>0</v>
      </c>
      <c r="K184" s="156">
        <f>VLOOKUP(J184,'Radiation Sickness'!$B$5:$F$12,3,TRUE)</f>
        <v>0</v>
      </c>
      <c r="L184" s="156" t="str">
        <f>VLOOKUP(J184,'Radiation Sickness'!$B$5:$F$12,4,TRUE)</f>
        <v>1. Elevated</v>
      </c>
    </row>
    <row r="185" spans="2:12" ht="12.75">
      <c r="B185" s="82">
        <f t="shared" si="24"/>
        <v>2.5680591039571516</v>
      </c>
      <c r="C185" s="79">
        <f t="shared" si="20"/>
        <v>148</v>
      </c>
      <c r="D185" s="48">
        <f>IF(C185&lt;=Configure!$E$54,C185/24,IF(C185&lt;=Configure!$E$55,C185/Configure!$E$54,C185/Configure!$E$55))</f>
        <v>6.166666666666667</v>
      </c>
      <c r="E185" s="54" t="str">
        <f>IF(C185&lt;=Configure!$E$54,Configure!$H$54,IF(C185&lt;=Configure!$E$55,Configure!$H$55,Configure!$H$56))</f>
        <v>Days</v>
      </c>
      <c r="F185" s="50">
        <f t="shared" si="25"/>
        <v>0</v>
      </c>
      <c r="G185" s="51" t="str">
        <f t="shared" si="26"/>
        <v>Normal</v>
      </c>
      <c r="H185" s="133">
        <f t="shared" si="27"/>
        <v>0</v>
      </c>
      <c r="I185" s="51" t="str">
        <f t="shared" si="28"/>
        <v>Nominal</v>
      </c>
      <c r="J185" s="132">
        <f t="shared" si="29"/>
        <v>0</v>
      </c>
      <c r="K185" s="156">
        <f>VLOOKUP(J185,'Radiation Sickness'!$B$5:$F$12,3,TRUE)</f>
        <v>0</v>
      </c>
      <c r="L185" s="156" t="str">
        <f>VLOOKUP(J185,'Radiation Sickness'!$B$5:$F$12,4,TRUE)</f>
        <v>1. Elevated</v>
      </c>
    </row>
    <row r="186" spans="2:12" ht="12.75">
      <c r="B186" s="82">
        <f t="shared" si="24"/>
        <v>2.5715197119326088</v>
      </c>
      <c r="C186" s="79">
        <f t="shared" si="20"/>
        <v>149</v>
      </c>
      <c r="D186" s="48">
        <f>IF(C186&lt;=Configure!$E$54,C186/24,IF(C186&lt;=Configure!$E$55,C186/Configure!$E$54,C186/Configure!$E$55))</f>
        <v>6.208333333333333</v>
      </c>
      <c r="E186" s="54" t="str">
        <f>IF(C186&lt;=Configure!$E$54,Configure!$H$54,IF(C186&lt;=Configure!$E$55,Configure!$H$55,Configure!$H$56))</f>
        <v>Days</v>
      </c>
      <c r="F186" s="50">
        <f t="shared" si="25"/>
        <v>0</v>
      </c>
      <c r="G186" s="51" t="str">
        <f t="shared" si="26"/>
        <v>Normal</v>
      </c>
      <c r="H186" s="133">
        <f t="shared" si="27"/>
        <v>0</v>
      </c>
      <c r="I186" s="51" t="str">
        <f t="shared" si="28"/>
        <v>Nominal</v>
      </c>
      <c r="J186" s="132">
        <f t="shared" si="29"/>
        <v>0</v>
      </c>
      <c r="K186" s="156">
        <f>VLOOKUP(J186,'Radiation Sickness'!$B$5:$F$12,3,TRUE)</f>
        <v>0</v>
      </c>
      <c r="L186" s="156" t="str">
        <f>VLOOKUP(J186,'Radiation Sickness'!$B$5:$F$12,4,TRUE)</f>
        <v>1. Elevated</v>
      </c>
    </row>
    <row r="187" spans="2:12" ht="12.75">
      <c r="B187" s="82">
        <f t="shared" si="24"/>
        <v>2.5749571718554343</v>
      </c>
      <c r="C187" s="79">
        <f t="shared" si="20"/>
        <v>150</v>
      </c>
      <c r="D187" s="48">
        <f>IF(C187&lt;=Configure!$E$54,C187/24,IF(C187&lt;=Configure!$E$55,C187/Configure!$E$54,C187/Configure!$E$55))</f>
        <v>6.25</v>
      </c>
      <c r="E187" s="54" t="str">
        <f>IF(C187&lt;=Configure!$E$54,Configure!$H$54,IF(C187&lt;=Configure!$E$55,Configure!$H$55,Configure!$H$56))</f>
        <v>Days</v>
      </c>
      <c r="F187" s="50">
        <f t="shared" si="25"/>
        <v>0</v>
      </c>
      <c r="G187" s="51" t="str">
        <f t="shared" si="26"/>
        <v>Normal</v>
      </c>
      <c r="H187" s="133">
        <f t="shared" si="27"/>
        <v>0</v>
      </c>
      <c r="I187" s="51" t="str">
        <f t="shared" si="28"/>
        <v>Nominal</v>
      </c>
      <c r="J187" s="132">
        <f t="shared" si="29"/>
        <v>0</v>
      </c>
      <c r="K187" s="156">
        <f>VLOOKUP(J187,'Radiation Sickness'!$B$5:$F$12,3,TRUE)</f>
        <v>0</v>
      </c>
      <c r="L187" s="156" t="str">
        <f>VLOOKUP(J187,'Radiation Sickness'!$B$5:$F$12,4,TRUE)</f>
        <v>1. Elevated</v>
      </c>
    </row>
    <row r="188" spans="2:12" ht="12.75">
      <c r="B188" s="82">
        <f t="shared" si="24"/>
        <v>2.578371791344363</v>
      </c>
      <c r="C188" s="79">
        <f t="shared" si="20"/>
        <v>151</v>
      </c>
      <c r="D188" s="48">
        <f>IF(C188&lt;=Configure!$E$54,C188/24,IF(C188&lt;=Configure!$E$55,C188/Configure!$E$54,C188/Configure!$E$55))</f>
        <v>6.291666666666667</v>
      </c>
      <c r="E188" s="54" t="str">
        <f>IF(C188&lt;=Configure!$E$54,Configure!$H$54,IF(C188&lt;=Configure!$E$55,Configure!$H$55,Configure!$H$56))</f>
        <v>Days</v>
      </c>
      <c r="F188" s="50">
        <f t="shared" si="25"/>
        <v>0</v>
      </c>
      <c r="G188" s="51" t="str">
        <f t="shared" si="26"/>
        <v>Normal</v>
      </c>
      <c r="H188" s="133">
        <f t="shared" si="27"/>
        <v>0</v>
      </c>
      <c r="I188" s="51" t="str">
        <f t="shared" si="28"/>
        <v>Nominal</v>
      </c>
      <c r="J188" s="132">
        <f t="shared" si="29"/>
        <v>0</v>
      </c>
      <c r="K188" s="156">
        <f>VLOOKUP(J188,'Radiation Sickness'!$B$5:$F$12,3,TRUE)</f>
        <v>0</v>
      </c>
      <c r="L188" s="156" t="str">
        <f>VLOOKUP(J188,'Radiation Sickness'!$B$5:$F$12,4,TRUE)</f>
        <v>1. Elevated</v>
      </c>
    </row>
    <row r="189" spans="2:12" ht="12.75">
      <c r="B189" s="82">
        <f t="shared" si="24"/>
        <v>2.581763871926581</v>
      </c>
      <c r="C189" s="79">
        <f t="shared" si="20"/>
        <v>152</v>
      </c>
      <c r="D189" s="48">
        <f>IF(C189&lt;=Configure!$E$54,C189/24,IF(C189&lt;=Configure!$E$55,C189/Configure!$E$54,C189/Configure!$E$55))</f>
        <v>6.333333333333333</v>
      </c>
      <c r="E189" s="54" t="str">
        <f>IF(C189&lt;=Configure!$E$54,Configure!$H$54,IF(C189&lt;=Configure!$E$55,Configure!$H$55,Configure!$H$56))</f>
        <v>Days</v>
      </c>
      <c r="F189" s="50">
        <f t="shared" si="25"/>
        <v>0</v>
      </c>
      <c r="G189" s="51" t="str">
        <f t="shared" si="26"/>
        <v>Normal</v>
      </c>
      <c r="H189" s="133">
        <f t="shared" si="27"/>
        <v>0</v>
      </c>
      <c r="I189" s="51" t="str">
        <f t="shared" si="28"/>
        <v>Nominal</v>
      </c>
      <c r="J189" s="132">
        <f t="shared" si="29"/>
        <v>0</v>
      </c>
      <c r="K189" s="156">
        <f>VLOOKUP(J189,'Radiation Sickness'!$B$5:$F$12,3,TRUE)</f>
        <v>0</v>
      </c>
      <c r="L189" s="156" t="str">
        <f>VLOOKUP(J189,'Radiation Sickness'!$B$5:$F$12,4,TRUE)</f>
        <v>1. Elevated</v>
      </c>
    </row>
    <row r="190" spans="2:12" ht="12.75">
      <c r="B190" s="82">
        <f t="shared" si="24"/>
        <v>2.585133709197507</v>
      </c>
      <c r="C190" s="79">
        <f t="shared" si="20"/>
        <v>153</v>
      </c>
      <c r="D190" s="48">
        <f>IF(C190&lt;=Configure!$E$54,C190/24,IF(C190&lt;=Configure!$E$55,C190/Configure!$E$54,C190/Configure!$E$55))</f>
        <v>6.375</v>
      </c>
      <c r="E190" s="54" t="str">
        <f>IF(C190&lt;=Configure!$E$54,Configure!$H$54,IF(C190&lt;=Configure!$E$55,Configure!$H$55,Configure!$H$56))</f>
        <v>Days</v>
      </c>
      <c r="F190" s="50">
        <f t="shared" si="25"/>
        <v>0</v>
      </c>
      <c r="G190" s="51" t="str">
        <f t="shared" si="26"/>
        <v>Normal</v>
      </c>
      <c r="H190" s="133">
        <f t="shared" si="27"/>
        <v>0</v>
      </c>
      <c r="I190" s="51" t="str">
        <f t="shared" si="28"/>
        <v>Nominal</v>
      </c>
      <c r="J190" s="132">
        <f t="shared" si="29"/>
        <v>0</v>
      </c>
      <c r="K190" s="156">
        <f>VLOOKUP(J190,'Radiation Sickness'!$B$5:$F$12,3,TRUE)</f>
        <v>0</v>
      </c>
      <c r="L190" s="156" t="str">
        <f>VLOOKUP(J190,'Radiation Sickness'!$B$5:$F$12,4,TRUE)</f>
        <v>1. Elevated</v>
      </c>
    </row>
    <row r="191" spans="2:12" ht="12.75">
      <c r="B191" s="82">
        <f t="shared" si="24"/>
        <v>2.5884815929753664</v>
      </c>
      <c r="C191" s="79">
        <f t="shared" si="20"/>
        <v>154</v>
      </c>
      <c r="D191" s="48">
        <f>IF(C191&lt;=Configure!$E$54,C191/24,IF(C191&lt;=Configure!$E$55,C191/Configure!$E$54,C191/Configure!$E$55))</f>
        <v>6.416666666666667</v>
      </c>
      <c r="E191" s="54" t="str">
        <f>IF(C191&lt;=Configure!$E$54,Configure!$H$54,IF(C191&lt;=Configure!$E$55,Configure!$H$55,Configure!$H$56))</f>
        <v>Days</v>
      </c>
      <c r="F191" s="50">
        <f t="shared" si="25"/>
        <v>0</v>
      </c>
      <c r="G191" s="51" t="str">
        <f t="shared" si="26"/>
        <v>Normal</v>
      </c>
      <c r="H191" s="133">
        <f t="shared" si="27"/>
        <v>0</v>
      </c>
      <c r="I191" s="51" t="str">
        <f t="shared" si="28"/>
        <v>Nominal</v>
      </c>
      <c r="J191" s="132">
        <f t="shared" si="29"/>
        <v>0</v>
      </c>
      <c r="K191" s="156">
        <f>VLOOKUP(J191,'Radiation Sickness'!$B$5:$F$12,3,TRUE)</f>
        <v>0</v>
      </c>
      <c r="L191" s="156" t="str">
        <f>VLOOKUP(J191,'Radiation Sickness'!$B$5:$F$12,4,TRUE)</f>
        <v>1. Elevated</v>
      </c>
    </row>
    <row r="192" spans="2:12" ht="12.75">
      <c r="B192" s="82">
        <f t="shared" si="24"/>
        <v>2.591807807450767</v>
      </c>
      <c r="C192" s="79">
        <f t="shared" si="20"/>
        <v>155</v>
      </c>
      <c r="D192" s="48">
        <f>IF(C192&lt;=Configure!$E$54,C192/24,IF(C192&lt;=Configure!$E$55,C192/Configure!$E$54,C192/Configure!$E$55))</f>
        <v>6.458333333333333</v>
      </c>
      <c r="E192" s="54" t="str">
        <f>IF(C192&lt;=Configure!$E$54,Configure!$H$54,IF(C192&lt;=Configure!$E$55,Configure!$H$55,Configure!$H$56))</f>
        <v>Days</v>
      </c>
      <c r="F192" s="50">
        <f t="shared" si="25"/>
        <v>0</v>
      </c>
      <c r="G192" s="51" t="str">
        <f t="shared" si="26"/>
        <v>Normal</v>
      </c>
      <c r="H192" s="133">
        <f t="shared" si="27"/>
        <v>0</v>
      </c>
      <c r="I192" s="51" t="str">
        <f t="shared" si="28"/>
        <v>Nominal</v>
      </c>
      <c r="J192" s="132">
        <f t="shared" si="29"/>
        <v>0</v>
      </c>
      <c r="K192" s="156">
        <f>VLOOKUP(J192,'Radiation Sickness'!$B$5:$F$12,3,TRUE)</f>
        <v>0</v>
      </c>
      <c r="L192" s="156" t="str">
        <f>VLOOKUP(J192,'Radiation Sickness'!$B$5:$F$12,4,TRUE)</f>
        <v>1. Elevated</v>
      </c>
    </row>
    <row r="193" spans="2:12" ht="12.75">
      <c r="B193" s="82">
        <f t="shared" si="24"/>
        <v>2.5951126313314647</v>
      </c>
      <c r="C193" s="79">
        <f aca="true" t="shared" si="30" ref="C193:C256">$C$31+C192</f>
        <v>156</v>
      </c>
      <c r="D193" s="48">
        <f>IF(C193&lt;=Configure!$E$54,C193/24,IF(C193&lt;=Configure!$E$55,C193/Configure!$E$54,C193/Configure!$E$55))</f>
        <v>6.5</v>
      </c>
      <c r="E193" s="54" t="str">
        <f>IF(C193&lt;=Configure!$E$54,Configure!$H$54,IF(C193&lt;=Configure!$E$55,Configure!$H$55,Configure!$H$56))</f>
        <v>Days</v>
      </c>
      <c r="F193" s="50">
        <f t="shared" si="25"/>
        <v>0</v>
      </c>
      <c r="G193" s="51" t="str">
        <f t="shared" si="26"/>
        <v>Normal</v>
      </c>
      <c r="H193" s="133">
        <f t="shared" si="27"/>
        <v>0</v>
      </c>
      <c r="I193" s="51" t="str">
        <f t="shared" si="28"/>
        <v>Nominal</v>
      </c>
      <c r="J193" s="132">
        <f t="shared" si="29"/>
        <v>0</v>
      </c>
      <c r="K193" s="156">
        <f>VLOOKUP(J193,'Radiation Sickness'!$B$5:$F$12,3,TRUE)</f>
        <v>0</v>
      </c>
      <c r="L193" s="156" t="str">
        <f>VLOOKUP(J193,'Radiation Sickness'!$B$5:$F$12,4,TRUE)</f>
        <v>1. Elevated</v>
      </c>
    </row>
    <row r="194" spans="2:12" ht="12.75">
      <c r="B194" s="82">
        <f t="shared" si="24"/>
        <v>2.5983963379825004</v>
      </c>
      <c r="C194" s="79">
        <f t="shared" si="30"/>
        <v>157</v>
      </c>
      <c r="D194" s="48">
        <f>IF(C194&lt;=Configure!$E$54,C194/24,IF(C194&lt;=Configure!$E$55,C194/Configure!$E$54,C194/Configure!$E$55))</f>
        <v>6.541666666666667</v>
      </c>
      <c r="E194" s="54" t="str">
        <f>IF(C194&lt;=Configure!$E$54,Configure!$H$54,IF(C194&lt;=Configure!$E$55,Configure!$H$55,Configure!$H$56))</f>
        <v>Days</v>
      </c>
      <c r="F194" s="50">
        <f t="shared" si="25"/>
        <v>0</v>
      </c>
      <c r="G194" s="51" t="str">
        <f t="shared" si="26"/>
        <v>Normal</v>
      </c>
      <c r="H194" s="133">
        <f t="shared" si="27"/>
        <v>0</v>
      </c>
      <c r="I194" s="51" t="str">
        <f t="shared" si="28"/>
        <v>Nominal</v>
      </c>
      <c r="J194" s="132">
        <f t="shared" si="29"/>
        <v>0</v>
      </c>
      <c r="K194" s="156">
        <f>VLOOKUP(J194,'Radiation Sickness'!$B$5:$F$12,3,TRUE)</f>
        <v>0</v>
      </c>
      <c r="L194" s="156" t="str">
        <f>VLOOKUP(J194,'Radiation Sickness'!$B$5:$F$12,4,TRUE)</f>
        <v>1. Elevated</v>
      </c>
    </row>
    <row r="195" spans="2:12" ht="12.75">
      <c r="B195" s="82">
        <f t="shared" si="24"/>
        <v>2.6016591955618917</v>
      </c>
      <c r="C195" s="79">
        <f t="shared" si="30"/>
        <v>158</v>
      </c>
      <c r="D195" s="48">
        <f>IF(C195&lt;=Configure!$E$54,C195/24,IF(C195&lt;=Configure!$E$55,C195/Configure!$E$54,C195/Configure!$E$55))</f>
        <v>6.583333333333333</v>
      </c>
      <c r="E195" s="54" t="str">
        <f>IF(C195&lt;=Configure!$E$54,Configure!$H$54,IF(C195&lt;=Configure!$E$55,Configure!$H$55,Configure!$H$56))</f>
        <v>Days</v>
      </c>
      <c r="F195" s="50">
        <f t="shared" si="25"/>
        <v>0</v>
      </c>
      <c r="G195" s="51" t="str">
        <f t="shared" si="26"/>
        <v>Normal</v>
      </c>
      <c r="H195" s="133">
        <f t="shared" si="27"/>
        <v>0</v>
      </c>
      <c r="I195" s="51" t="str">
        <f t="shared" si="28"/>
        <v>Nominal</v>
      </c>
      <c r="J195" s="132">
        <f t="shared" si="29"/>
        <v>0</v>
      </c>
      <c r="K195" s="156">
        <f>VLOOKUP(J195,'Radiation Sickness'!$B$5:$F$12,3,TRUE)</f>
        <v>0</v>
      </c>
      <c r="L195" s="156" t="str">
        <f>VLOOKUP(J195,'Radiation Sickness'!$B$5:$F$12,4,TRUE)</f>
        <v>1. Elevated</v>
      </c>
    </row>
    <row r="196" spans="2:12" ht="12.75">
      <c r="B196" s="82">
        <f t="shared" si="24"/>
        <v>2.6049014671520405</v>
      </c>
      <c r="C196" s="79">
        <f t="shared" si="30"/>
        <v>159</v>
      </c>
      <c r="D196" s="48">
        <f>IF(C196&lt;=Configure!$E$54,C196/24,IF(C196&lt;=Configure!$E$55,C196/Configure!$E$54,C196/Configure!$E$55))</f>
        <v>6.625</v>
      </c>
      <c r="E196" s="54" t="str">
        <f>IF(C196&lt;=Configure!$E$54,Configure!$H$54,IF(C196&lt;=Configure!$E$55,Configure!$H$55,Configure!$H$56))</f>
        <v>Days</v>
      </c>
      <c r="F196" s="50">
        <f t="shared" si="25"/>
        <v>0</v>
      </c>
      <c r="G196" s="51" t="str">
        <f t="shared" si="26"/>
        <v>Normal</v>
      </c>
      <c r="H196" s="133">
        <f t="shared" si="27"/>
        <v>0</v>
      </c>
      <c r="I196" s="51" t="str">
        <f t="shared" si="28"/>
        <v>Nominal</v>
      </c>
      <c r="J196" s="132">
        <f t="shared" si="29"/>
        <v>0</v>
      </c>
      <c r="K196" s="156">
        <f>VLOOKUP(J196,'Radiation Sickness'!$B$5:$F$12,3,TRUE)</f>
        <v>0</v>
      </c>
      <c r="L196" s="156" t="str">
        <f>VLOOKUP(J196,'Radiation Sickness'!$B$5:$F$12,4,TRUE)</f>
        <v>1. Elevated</v>
      </c>
    </row>
    <row r="197" spans="2:12" ht="12.75">
      <c r="B197" s="82">
        <f t="shared" si="24"/>
        <v>2.608123410887027</v>
      </c>
      <c r="C197" s="79">
        <f t="shared" si="30"/>
        <v>160</v>
      </c>
      <c r="D197" s="48">
        <f>IF(C197&lt;=Configure!$E$54,C197/24,IF(C197&lt;=Configure!$E$55,C197/Configure!$E$54,C197/Configure!$E$55))</f>
        <v>6.666666666666667</v>
      </c>
      <c r="E197" s="54" t="str">
        <f>IF(C197&lt;=Configure!$E$54,Configure!$H$54,IF(C197&lt;=Configure!$E$55,Configure!$H$55,Configure!$H$56))</f>
        <v>Days</v>
      </c>
      <c r="F197" s="50">
        <f t="shared" si="25"/>
        <v>0</v>
      </c>
      <c r="G197" s="51" t="str">
        <f t="shared" si="26"/>
        <v>Normal</v>
      </c>
      <c r="H197" s="133">
        <f t="shared" si="27"/>
        <v>0</v>
      </c>
      <c r="I197" s="51" t="str">
        <f t="shared" si="28"/>
        <v>Nominal</v>
      </c>
      <c r="J197" s="132">
        <f t="shared" si="29"/>
        <v>0</v>
      </c>
      <c r="K197" s="156">
        <f>VLOOKUP(J197,'Radiation Sickness'!$B$5:$F$12,3,TRUE)</f>
        <v>0</v>
      </c>
      <c r="L197" s="156" t="str">
        <f>VLOOKUP(J197,'Radiation Sickness'!$B$5:$F$12,4,TRUE)</f>
        <v>1. Elevated</v>
      </c>
    </row>
    <row r="198" spans="2:12" ht="12.75">
      <c r="B198" s="82">
        <f t="shared" si="24"/>
        <v>2.6113252800759312</v>
      </c>
      <c r="C198" s="79">
        <f t="shared" si="30"/>
        <v>161</v>
      </c>
      <c r="D198" s="48">
        <f>IF(C198&lt;=Configure!$E$54,C198/24,IF(C198&lt;=Configure!$E$55,C198/Configure!$E$54,C198/Configure!$E$55))</f>
        <v>6.708333333333333</v>
      </c>
      <c r="E198" s="54" t="str">
        <f>IF(C198&lt;=Configure!$E$54,Configure!$H$54,IF(C198&lt;=Configure!$E$55,Configure!$H$55,Configure!$H$56))</f>
        <v>Days</v>
      </c>
      <c r="F198" s="50">
        <f t="shared" si="25"/>
        <v>0</v>
      </c>
      <c r="G198" s="51" t="str">
        <f t="shared" si="26"/>
        <v>Normal</v>
      </c>
      <c r="H198" s="133">
        <f t="shared" si="27"/>
        <v>0</v>
      </c>
      <c r="I198" s="51" t="str">
        <f t="shared" si="28"/>
        <v>Nominal</v>
      </c>
      <c r="J198" s="132">
        <f t="shared" si="29"/>
        <v>0</v>
      </c>
      <c r="K198" s="156">
        <f>VLOOKUP(J198,'Radiation Sickness'!$B$5:$F$12,3,TRUE)</f>
        <v>0</v>
      </c>
      <c r="L198" s="156" t="str">
        <f>VLOOKUP(J198,'Radiation Sickness'!$B$5:$F$12,4,TRUE)</f>
        <v>1. Elevated</v>
      </c>
    </row>
    <row r="199" spans="2:12" ht="12.75">
      <c r="B199" s="82">
        <f t="shared" si="24"/>
        <v>2.6145073233223406</v>
      </c>
      <c r="C199" s="79">
        <f t="shared" si="30"/>
        <v>162</v>
      </c>
      <c r="D199" s="48">
        <f>IF(C199&lt;=Configure!$E$54,C199/24,IF(C199&lt;=Configure!$E$55,C199/Configure!$E$54,C199/Configure!$E$55))</f>
        <v>6.75</v>
      </c>
      <c r="E199" s="54" t="str">
        <f>IF(C199&lt;=Configure!$E$54,Configure!$H$54,IF(C199&lt;=Configure!$E$55,Configure!$H$55,Configure!$H$56))</f>
        <v>Days</v>
      </c>
      <c r="F199" s="50">
        <f t="shared" si="25"/>
        <v>0</v>
      </c>
      <c r="G199" s="51" t="str">
        <f t="shared" si="26"/>
        <v>Normal</v>
      </c>
      <c r="H199" s="133">
        <f t="shared" si="27"/>
        <v>0</v>
      </c>
      <c r="I199" s="51" t="str">
        <f t="shared" si="28"/>
        <v>Nominal</v>
      </c>
      <c r="J199" s="132">
        <f t="shared" si="29"/>
        <v>0</v>
      </c>
      <c r="K199" s="156">
        <f>VLOOKUP(J199,'Radiation Sickness'!$B$5:$F$12,3,TRUE)</f>
        <v>0</v>
      </c>
      <c r="L199" s="156" t="str">
        <f>VLOOKUP(J199,'Radiation Sickness'!$B$5:$F$12,4,TRUE)</f>
        <v>1. Elevated</v>
      </c>
    </row>
    <row r="200" spans="2:12" ht="12.75">
      <c r="B200" s="82">
        <f t="shared" si="24"/>
        <v>2.61766978464018</v>
      </c>
      <c r="C200" s="79">
        <f t="shared" si="30"/>
        <v>163</v>
      </c>
      <c r="D200" s="48">
        <f>IF(C200&lt;=Configure!$E$54,C200/24,IF(C200&lt;=Configure!$E$55,C200/Configure!$E$54,C200/Configure!$E$55))</f>
        <v>6.791666666666667</v>
      </c>
      <c r="E200" s="54" t="str">
        <f>IF(C200&lt;=Configure!$E$54,Configure!$H$54,IF(C200&lt;=Configure!$E$55,Configure!$H$55,Configure!$H$56))</f>
        <v>Days</v>
      </c>
      <c r="F200" s="50">
        <f t="shared" si="25"/>
        <v>0</v>
      </c>
      <c r="G200" s="51" t="str">
        <f t="shared" si="26"/>
        <v>Normal</v>
      </c>
      <c r="H200" s="133">
        <f t="shared" si="27"/>
        <v>0</v>
      </c>
      <c r="I200" s="51" t="str">
        <f t="shared" si="28"/>
        <v>Nominal</v>
      </c>
      <c r="J200" s="132">
        <f t="shared" si="29"/>
        <v>0</v>
      </c>
      <c r="K200" s="156">
        <f>VLOOKUP(J200,'Radiation Sickness'!$B$5:$F$12,3,TRUE)</f>
        <v>0</v>
      </c>
      <c r="L200" s="156" t="str">
        <f>VLOOKUP(J200,'Radiation Sickness'!$B$5:$F$12,4,TRUE)</f>
        <v>1. Elevated</v>
      </c>
    </row>
    <row r="201" spans="2:12" ht="12.75">
      <c r="B201" s="82">
        <f t="shared" si="24"/>
        <v>2.6208129035659975</v>
      </c>
      <c r="C201" s="79">
        <f t="shared" si="30"/>
        <v>164</v>
      </c>
      <c r="D201" s="48">
        <f>IF(C201&lt;=Configure!$E$54,C201/24,IF(C201&lt;=Configure!$E$55,C201/Configure!$E$54,C201/Configure!$E$55))</f>
        <v>6.833333333333333</v>
      </c>
      <c r="E201" s="54" t="str">
        <f>IF(C201&lt;=Configure!$E$54,Configure!$H$54,IF(C201&lt;=Configure!$E$55,Configure!$H$55,Configure!$H$56))</f>
        <v>Days</v>
      </c>
      <c r="F201" s="50">
        <f t="shared" si="25"/>
        <v>0</v>
      </c>
      <c r="G201" s="51" t="str">
        <f t="shared" si="26"/>
        <v>Normal</v>
      </c>
      <c r="H201" s="133">
        <f t="shared" si="27"/>
        <v>0</v>
      </c>
      <c r="I201" s="51" t="str">
        <f t="shared" si="28"/>
        <v>Nominal</v>
      </c>
      <c r="J201" s="132">
        <f t="shared" si="29"/>
        <v>0</v>
      </c>
      <c r="K201" s="156">
        <f>VLOOKUP(J201,'Radiation Sickness'!$B$5:$F$12,3,TRUE)</f>
        <v>0</v>
      </c>
      <c r="L201" s="156" t="str">
        <f>VLOOKUP(J201,'Radiation Sickness'!$B$5:$F$12,4,TRUE)</f>
        <v>1. Elevated</v>
      </c>
    </row>
    <row r="202" spans="2:12" ht="12.75">
      <c r="B202" s="82">
        <f t="shared" si="24"/>
        <v>2.6239369152678393</v>
      </c>
      <c r="C202" s="79">
        <f t="shared" si="30"/>
        <v>165</v>
      </c>
      <c r="D202" s="48">
        <f>IF(C202&lt;=Configure!$E$54,C202/24,IF(C202&lt;=Configure!$E$55,C202/Configure!$E$54,C202/Configure!$E$55))</f>
        <v>6.875</v>
      </c>
      <c r="E202" s="54" t="str">
        <f>IF(C202&lt;=Configure!$E$54,Configure!$H$54,IF(C202&lt;=Configure!$E$55,Configure!$H$55,Configure!$H$56))</f>
        <v>Days</v>
      </c>
      <c r="F202" s="50">
        <f t="shared" si="25"/>
        <v>0</v>
      </c>
      <c r="G202" s="51" t="str">
        <f t="shared" si="26"/>
        <v>Normal</v>
      </c>
      <c r="H202" s="133">
        <f t="shared" si="27"/>
        <v>0</v>
      </c>
      <c r="I202" s="51" t="str">
        <f t="shared" si="28"/>
        <v>Nominal</v>
      </c>
      <c r="J202" s="132">
        <f t="shared" si="29"/>
        <v>0</v>
      </c>
      <c r="K202" s="156">
        <f>VLOOKUP(J202,'Radiation Sickness'!$B$5:$F$12,3,TRUE)</f>
        <v>0</v>
      </c>
      <c r="L202" s="156" t="str">
        <f>VLOOKUP(J202,'Radiation Sickness'!$B$5:$F$12,4,TRUE)</f>
        <v>1. Elevated</v>
      </c>
    </row>
    <row r="203" spans="2:12" ht="12.75">
      <c r="B203" s="82">
        <f t="shared" si="24"/>
        <v>2.627042050650836</v>
      </c>
      <c r="C203" s="79">
        <f t="shared" si="30"/>
        <v>166</v>
      </c>
      <c r="D203" s="48">
        <f>IF(C203&lt;=Configure!$E$54,C203/24,IF(C203&lt;=Configure!$E$55,C203/Configure!$E$54,C203/Configure!$E$55))</f>
        <v>6.916666666666667</v>
      </c>
      <c r="E203" s="54" t="str">
        <f>IF(C203&lt;=Configure!$E$54,Configure!$H$54,IF(C203&lt;=Configure!$E$55,Configure!$H$55,Configure!$H$56))</f>
        <v>Days</v>
      </c>
      <c r="F203" s="50">
        <f t="shared" si="25"/>
        <v>0</v>
      </c>
      <c r="G203" s="51" t="str">
        <f t="shared" si="26"/>
        <v>Normal</v>
      </c>
      <c r="H203" s="133">
        <f t="shared" si="27"/>
        <v>0</v>
      </c>
      <c r="I203" s="51" t="str">
        <f t="shared" si="28"/>
        <v>Nominal</v>
      </c>
      <c r="J203" s="132">
        <f t="shared" si="29"/>
        <v>0</v>
      </c>
      <c r="K203" s="156">
        <f>VLOOKUP(J203,'Radiation Sickness'!$B$5:$F$12,3,TRUE)</f>
        <v>0</v>
      </c>
      <c r="L203" s="156" t="str">
        <f>VLOOKUP(J203,'Radiation Sickness'!$B$5:$F$12,4,TRUE)</f>
        <v>1. Elevated</v>
      </c>
    </row>
    <row r="204" spans="2:12" ht="12.75">
      <c r="B204" s="82">
        <f t="shared" si="24"/>
        <v>2.6301285364596114</v>
      </c>
      <c r="C204" s="79">
        <f t="shared" si="30"/>
        <v>167</v>
      </c>
      <c r="D204" s="48">
        <f>IF(C204&lt;=Configure!$E$54,C204/24,IF(C204&lt;=Configure!$E$55,C204/Configure!$E$54,C204/Configure!$E$55))</f>
        <v>6.958333333333333</v>
      </c>
      <c r="E204" s="54" t="str">
        <f>IF(C204&lt;=Configure!$E$54,Configure!$H$54,IF(C204&lt;=Configure!$E$55,Configure!$H$55,Configure!$H$56))</f>
        <v>Days</v>
      </c>
      <c r="F204" s="50">
        <f t="shared" si="25"/>
        <v>0</v>
      </c>
      <c r="G204" s="51" t="str">
        <f t="shared" si="26"/>
        <v>Normal</v>
      </c>
      <c r="H204" s="133">
        <f t="shared" si="27"/>
        <v>0</v>
      </c>
      <c r="I204" s="51" t="str">
        <f t="shared" si="28"/>
        <v>Nominal</v>
      </c>
      <c r="J204" s="132">
        <f t="shared" si="29"/>
        <v>0</v>
      </c>
      <c r="K204" s="156">
        <f>VLOOKUP(J204,'Radiation Sickness'!$B$5:$F$12,3,TRUE)</f>
        <v>0</v>
      </c>
      <c r="L204" s="156" t="str">
        <f>VLOOKUP(J204,'Radiation Sickness'!$B$5:$F$12,4,TRUE)</f>
        <v>1. Elevated</v>
      </c>
    </row>
    <row r="205" spans="2:12" ht="12.75">
      <c r="B205" s="82">
        <f aca="true" t="shared" si="31" ref="B205:B268">LOG(C205,7)</f>
        <v>2.633196595377646</v>
      </c>
      <c r="C205" s="79">
        <f t="shared" si="30"/>
        <v>168</v>
      </c>
      <c r="D205" s="48">
        <f>IF(C205&lt;=Configure!$E$54,C205/24,IF(C205&lt;=Configure!$E$55,C205/Configure!$E$54,C205/Configure!$E$55))</f>
        <v>7</v>
      </c>
      <c r="E205" s="54" t="str">
        <f>IF(C205&lt;=Configure!$E$54,Configure!$H$54,IF(C205&lt;=Configure!$E$55,Configure!$H$55,Configure!$H$56))</f>
        <v>Days</v>
      </c>
      <c r="F205" s="50">
        <f aca="true" t="shared" si="32" ref="F205:F268">$C$30/(10^B205)</f>
        <v>0</v>
      </c>
      <c r="G205" s="51" t="str">
        <f aca="true" t="shared" si="33" ref="G205:G268">IF(F205&lt;=$N$41,IF(F205&lt;=$N$42,IF(F205&lt;=$N$43,IF(F205&lt;=$N$44,$S$44,$S$43),$S$42),$S$41),$S$40)</f>
        <v>Normal</v>
      </c>
      <c r="H205" s="133">
        <f aca="true" t="shared" si="34" ref="H205:H268">F205/$C$26</f>
        <v>0</v>
      </c>
      <c r="I205" s="51" t="str">
        <f aca="true" t="shared" si="35" ref="I205:I268">IF(H205&lt;=$N$49,IF(H205&lt;=$N$50,IF(H205&lt;=$N$51,IF(H205&lt;=$N$52,$S$52,$S$51),$S$50),$S$49),$S$48)</f>
        <v>Nominal</v>
      </c>
      <c r="J205" s="132">
        <f aca="true" t="shared" si="36" ref="J205:J268">J204+H205</f>
        <v>0</v>
      </c>
      <c r="K205" s="156">
        <f>VLOOKUP(J205,'Radiation Sickness'!$B$5:$F$12,3,TRUE)</f>
        <v>0</v>
      </c>
      <c r="L205" s="156" t="str">
        <f>VLOOKUP(J205,'Radiation Sickness'!$B$5:$F$12,4,TRUE)</f>
        <v>1. Elevated</v>
      </c>
    </row>
    <row r="206" spans="2:12" ht="12.75">
      <c r="B206" s="82">
        <f t="shared" si="31"/>
        <v>2.636246446123682</v>
      </c>
      <c r="C206" s="79">
        <f t="shared" si="30"/>
        <v>169</v>
      </c>
      <c r="D206" s="48">
        <f>IF(C206&lt;=Configure!$E$54,C206/24,IF(C206&lt;=Configure!$E$55,C206/Configure!$E$54,C206/Configure!$E$55))</f>
        <v>7.041666666666667</v>
      </c>
      <c r="E206" s="54" t="str">
        <f>IF(C206&lt;=Configure!$E$54,Configure!$H$54,IF(C206&lt;=Configure!$E$55,Configure!$H$55,Configure!$H$56))</f>
        <v>Days</v>
      </c>
      <c r="F206" s="50">
        <f t="shared" si="32"/>
        <v>0</v>
      </c>
      <c r="G206" s="51" t="str">
        <f t="shared" si="33"/>
        <v>Normal</v>
      </c>
      <c r="H206" s="133">
        <f t="shared" si="34"/>
        <v>0</v>
      </c>
      <c r="I206" s="51" t="str">
        <f t="shared" si="35"/>
        <v>Nominal</v>
      </c>
      <c r="J206" s="132">
        <f t="shared" si="36"/>
        <v>0</v>
      </c>
      <c r="K206" s="156">
        <f>VLOOKUP(J206,'Radiation Sickness'!$B$5:$F$12,3,TRUE)</f>
        <v>0</v>
      </c>
      <c r="L206" s="156" t="str">
        <f>VLOOKUP(J206,'Radiation Sickness'!$B$5:$F$12,4,TRUE)</f>
        <v>1. Elevated</v>
      </c>
    </row>
    <row r="207" spans="2:12" ht="12.75">
      <c r="B207" s="82">
        <f t="shared" si="31"/>
        <v>2.6392783035452863</v>
      </c>
      <c r="C207" s="79">
        <f t="shared" si="30"/>
        <v>170</v>
      </c>
      <c r="D207" s="48">
        <f>IF(C207&lt;=Configure!$E$54,C207/24,IF(C207&lt;=Configure!$E$55,C207/Configure!$E$54,C207/Configure!$E$55))</f>
        <v>7.083333333333333</v>
      </c>
      <c r="E207" s="54" t="str">
        <f>IF(C207&lt;=Configure!$E$54,Configure!$H$54,IF(C207&lt;=Configure!$E$55,Configure!$H$55,Configure!$H$56))</f>
        <v>Days</v>
      </c>
      <c r="F207" s="50">
        <f t="shared" si="32"/>
        <v>0</v>
      </c>
      <c r="G207" s="51" t="str">
        <f t="shared" si="33"/>
        <v>Normal</v>
      </c>
      <c r="H207" s="133">
        <f t="shared" si="34"/>
        <v>0</v>
      </c>
      <c r="I207" s="51" t="str">
        <f t="shared" si="35"/>
        <v>Nominal</v>
      </c>
      <c r="J207" s="132">
        <f t="shared" si="36"/>
        <v>0</v>
      </c>
      <c r="K207" s="156">
        <f>VLOOKUP(J207,'Radiation Sickness'!$B$5:$F$12,3,TRUE)</f>
        <v>0</v>
      </c>
      <c r="L207" s="156" t="str">
        <f>VLOOKUP(J207,'Radiation Sickness'!$B$5:$F$12,4,TRUE)</f>
        <v>1. Elevated</v>
      </c>
    </row>
    <row r="208" spans="2:12" ht="12.75">
      <c r="B208" s="82">
        <f t="shared" si="31"/>
        <v>2.642292378709674</v>
      </c>
      <c r="C208" s="79">
        <f t="shared" si="30"/>
        <v>171</v>
      </c>
      <c r="D208" s="48">
        <f>IF(C208&lt;=Configure!$E$54,C208/24,IF(C208&lt;=Configure!$E$55,C208/Configure!$E$54,C208/Configure!$E$55))</f>
        <v>7.125</v>
      </c>
      <c r="E208" s="54" t="str">
        <f>IF(C208&lt;=Configure!$E$54,Configure!$H$54,IF(C208&lt;=Configure!$E$55,Configure!$H$55,Configure!$H$56))</f>
        <v>Days</v>
      </c>
      <c r="F208" s="50">
        <f t="shared" si="32"/>
        <v>0</v>
      </c>
      <c r="G208" s="51" t="str">
        <f t="shared" si="33"/>
        <v>Normal</v>
      </c>
      <c r="H208" s="133">
        <f t="shared" si="34"/>
        <v>0</v>
      </c>
      <c r="I208" s="51" t="str">
        <f t="shared" si="35"/>
        <v>Nominal</v>
      </c>
      <c r="J208" s="132">
        <f t="shared" si="36"/>
        <v>0</v>
      </c>
      <c r="K208" s="156">
        <f>VLOOKUP(J208,'Radiation Sickness'!$B$5:$F$12,3,TRUE)</f>
        <v>0</v>
      </c>
      <c r="L208" s="156" t="str">
        <f>VLOOKUP(J208,'Radiation Sickness'!$B$5:$F$12,4,TRUE)</f>
        <v>1. Elevated</v>
      </c>
    </row>
    <row r="209" spans="2:12" ht="12.75">
      <c r="B209" s="82">
        <f t="shared" si="31"/>
        <v>2.6452888789918805</v>
      </c>
      <c r="C209" s="79">
        <f t="shared" si="30"/>
        <v>172</v>
      </c>
      <c r="D209" s="48">
        <f>IF(C209&lt;=Configure!$E$54,C209/24,IF(C209&lt;=Configure!$E$55,C209/Configure!$E$54,C209/Configure!$E$55))</f>
        <v>7.166666666666667</v>
      </c>
      <c r="E209" s="54" t="str">
        <f>IF(C209&lt;=Configure!$E$54,Configure!$H$54,IF(C209&lt;=Configure!$E$55,Configure!$H$55,Configure!$H$56))</f>
        <v>Days</v>
      </c>
      <c r="F209" s="50">
        <f t="shared" si="32"/>
        <v>0</v>
      </c>
      <c r="G209" s="51" t="str">
        <f t="shared" si="33"/>
        <v>Normal</v>
      </c>
      <c r="H209" s="133">
        <f t="shared" si="34"/>
        <v>0</v>
      </c>
      <c r="I209" s="51" t="str">
        <f t="shared" si="35"/>
        <v>Nominal</v>
      </c>
      <c r="J209" s="132">
        <f t="shared" si="36"/>
        <v>0</v>
      </c>
      <c r="K209" s="156">
        <f>VLOOKUP(J209,'Radiation Sickness'!$B$5:$F$12,3,TRUE)</f>
        <v>0</v>
      </c>
      <c r="L209" s="156" t="str">
        <f>VLOOKUP(J209,'Radiation Sickness'!$B$5:$F$12,4,TRUE)</f>
        <v>1. Elevated</v>
      </c>
    </row>
    <row r="210" spans="2:12" ht="12.75">
      <c r="B210" s="82">
        <f t="shared" si="31"/>
        <v>2.6482680081603784</v>
      </c>
      <c r="C210" s="79">
        <f t="shared" si="30"/>
        <v>173</v>
      </c>
      <c r="D210" s="48">
        <f>IF(C210&lt;=Configure!$E$54,C210/24,IF(C210&lt;=Configure!$E$55,C210/Configure!$E$54,C210/Configure!$E$55))</f>
        <v>7.208333333333333</v>
      </c>
      <c r="E210" s="54" t="str">
        <f>IF(C210&lt;=Configure!$E$54,Configure!$H$54,IF(C210&lt;=Configure!$E$55,Configure!$H$55,Configure!$H$56))</f>
        <v>Days</v>
      </c>
      <c r="F210" s="50">
        <f t="shared" si="32"/>
        <v>0</v>
      </c>
      <c r="G210" s="51" t="str">
        <f t="shared" si="33"/>
        <v>Normal</v>
      </c>
      <c r="H210" s="133">
        <f t="shared" si="34"/>
        <v>0</v>
      </c>
      <c r="I210" s="51" t="str">
        <f t="shared" si="35"/>
        <v>Nominal</v>
      </c>
      <c r="J210" s="132">
        <f t="shared" si="36"/>
        <v>0</v>
      </c>
      <c r="K210" s="156">
        <f>VLOOKUP(J210,'Radiation Sickness'!$B$5:$F$12,3,TRUE)</f>
        <v>0</v>
      </c>
      <c r="L210" s="156" t="str">
        <f>VLOOKUP(J210,'Radiation Sickness'!$B$5:$F$12,4,TRUE)</f>
        <v>1. Elevated</v>
      </c>
    </row>
    <row r="211" spans="2:12" ht="12.75">
      <c r="B211" s="82">
        <f t="shared" si="31"/>
        <v>2.6512299664602246</v>
      </c>
      <c r="C211" s="79">
        <f t="shared" si="30"/>
        <v>174</v>
      </c>
      <c r="D211" s="48">
        <f>IF(C211&lt;=Configure!$E$54,C211/24,IF(C211&lt;=Configure!$E$55,C211/Configure!$E$54,C211/Configure!$E$55))</f>
        <v>7.25</v>
      </c>
      <c r="E211" s="54" t="str">
        <f>IF(C211&lt;=Configure!$E$54,Configure!$H$54,IF(C211&lt;=Configure!$E$55,Configure!$H$55,Configure!$H$56))</f>
        <v>Days</v>
      </c>
      <c r="F211" s="50">
        <f t="shared" si="32"/>
        <v>0</v>
      </c>
      <c r="G211" s="51" t="str">
        <f t="shared" si="33"/>
        <v>Normal</v>
      </c>
      <c r="H211" s="133">
        <f t="shared" si="34"/>
        <v>0</v>
      </c>
      <c r="I211" s="51" t="str">
        <f t="shared" si="35"/>
        <v>Nominal</v>
      </c>
      <c r="J211" s="132">
        <f t="shared" si="36"/>
        <v>0</v>
      </c>
      <c r="K211" s="156">
        <f>VLOOKUP(J211,'Radiation Sickness'!$B$5:$F$12,3,TRUE)</f>
        <v>0</v>
      </c>
      <c r="L211" s="156" t="str">
        <f>VLOOKUP(J211,'Radiation Sickness'!$B$5:$F$12,4,TRUE)</f>
        <v>1. Elevated</v>
      </c>
    </row>
    <row r="212" spans="2:12" ht="12.75">
      <c r="B212" s="82">
        <f t="shared" si="31"/>
        <v>2.654174950693833</v>
      </c>
      <c r="C212" s="79">
        <f t="shared" si="30"/>
        <v>175</v>
      </c>
      <c r="D212" s="48">
        <f>IF(C212&lt;=Configure!$E$54,C212/24,IF(C212&lt;=Configure!$E$55,C212/Configure!$E$54,C212/Configure!$E$55))</f>
        <v>7.291666666666667</v>
      </c>
      <c r="E212" s="54" t="str">
        <f>IF(C212&lt;=Configure!$E$54,Configure!$H$54,IF(C212&lt;=Configure!$E$55,Configure!$H$55,Configure!$H$56))</f>
        <v>Days</v>
      </c>
      <c r="F212" s="50">
        <f t="shared" si="32"/>
        <v>0</v>
      </c>
      <c r="G212" s="51" t="str">
        <f t="shared" si="33"/>
        <v>Normal</v>
      </c>
      <c r="H212" s="133">
        <f t="shared" si="34"/>
        <v>0</v>
      </c>
      <c r="I212" s="51" t="str">
        <f t="shared" si="35"/>
        <v>Nominal</v>
      </c>
      <c r="J212" s="132">
        <f t="shared" si="36"/>
        <v>0</v>
      </c>
      <c r="K212" s="156">
        <f>VLOOKUP(J212,'Radiation Sickness'!$B$5:$F$12,3,TRUE)</f>
        <v>0</v>
      </c>
      <c r="L212" s="156" t="str">
        <f>VLOOKUP(J212,'Radiation Sickness'!$B$5:$F$12,4,TRUE)</f>
        <v>1. Elevated</v>
      </c>
    </row>
    <row r="213" spans="2:12" ht="12.75">
      <c r="B213" s="82">
        <f t="shared" si="31"/>
        <v>2.6571031542994326</v>
      </c>
      <c r="C213" s="79">
        <f t="shared" si="30"/>
        <v>176</v>
      </c>
      <c r="D213" s="48">
        <f>IF(C213&lt;=Configure!$E$54,C213/24,IF(C213&lt;=Configure!$E$55,C213/Configure!$E$54,C213/Configure!$E$55))</f>
        <v>7.333333333333333</v>
      </c>
      <c r="E213" s="54" t="str">
        <f>IF(C213&lt;=Configure!$E$54,Configure!$H$54,IF(C213&lt;=Configure!$E$55,Configure!$H$55,Configure!$H$56))</f>
        <v>Days</v>
      </c>
      <c r="F213" s="50">
        <f t="shared" si="32"/>
        <v>0</v>
      </c>
      <c r="G213" s="51" t="str">
        <f t="shared" si="33"/>
        <v>Normal</v>
      </c>
      <c r="H213" s="133">
        <f t="shared" si="34"/>
        <v>0</v>
      </c>
      <c r="I213" s="51" t="str">
        <f t="shared" si="35"/>
        <v>Nominal</v>
      </c>
      <c r="J213" s="132">
        <f t="shared" si="36"/>
        <v>0</v>
      </c>
      <c r="K213" s="156">
        <f>VLOOKUP(J213,'Radiation Sickness'!$B$5:$F$12,3,TRUE)</f>
        <v>0</v>
      </c>
      <c r="L213" s="156" t="str">
        <f>VLOOKUP(J213,'Radiation Sickness'!$B$5:$F$12,4,TRUE)</f>
        <v>1. Elevated</v>
      </c>
    </row>
    <row r="214" spans="2:12" ht="12.75">
      <c r="B214" s="82">
        <f t="shared" si="31"/>
        <v>2.660014767427319</v>
      </c>
      <c r="C214" s="79">
        <f t="shared" si="30"/>
        <v>177</v>
      </c>
      <c r="D214" s="48">
        <f>IF(C214&lt;=Configure!$E$54,C214/24,IF(C214&lt;=Configure!$E$55,C214/Configure!$E$54,C214/Configure!$E$55))</f>
        <v>7.375</v>
      </c>
      <c r="E214" s="54" t="str">
        <f>IF(C214&lt;=Configure!$E$54,Configure!$H$54,IF(C214&lt;=Configure!$E$55,Configure!$H$55,Configure!$H$56))</f>
        <v>Days</v>
      </c>
      <c r="F214" s="50">
        <f t="shared" si="32"/>
        <v>0</v>
      </c>
      <c r="G214" s="51" t="str">
        <f t="shared" si="33"/>
        <v>Normal</v>
      </c>
      <c r="H214" s="133">
        <f t="shared" si="34"/>
        <v>0</v>
      </c>
      <c r="I214" s="51" t="str">
        <f t="shared" si="35"/>
        <v>Nominal</v>
      </c>
      <c r="J214" s="132">
        <f t="shared" si="36"/>
        <v>0</v>
      </c>
      <c r="K214" s="156">
        <f>VLOOKUP(J214,'Radiation Sickness'!$B$5:$F$12,3,TRUE)</f>
        <v>0</v>
      </c>
      <c r="L214" s="156" t="str">
        <f>VLOOKUP(J214,'Radiation Sickness'!$B$5:$F$12,4,TRUE)</f>
        <v>1. Elevated</v>
      </c>
    </row>
    <row r="215" spans="2:12" ht="12.75">
      <c r="B215" s="82">
        <f t="shared" si="31"/>
        <v>2.6629099770139444</v>
      </c>
      <c r="C215" s="79">
        <f t="shared" si="30"/>
        <v>178</v>
      </c>
      <c r="D215" s="48">
        <f>IF(C215&lt;=Configure!$E$54,C215/24,IF(C215&lt;=Configure!$E$55,C215/Configure!$E$54,C215/Configure!$E$55))</f>
        <v>7.416666666666667</v>
      </c>
      <c r="E215" s="54" t="str">
        <f>IF(C215&lt;=Configure!$E$54,Configure!$H$54,IF(C215&lt;=Configure!$E$55,Configure!$H$55,Configure!$H$56))</f>
        <v>Days</v>
      </c>
      <c r="F215" s="50">
        <f t="shared" si="32"/>
        <v>0</v>
      </c>
      <c r="G215" s="51" t="str">
        <f t="shared" si="33"/>
        <v>Normal</v>
      </c>
      <c r="H215" s="133">
        <f t="shared" si="34"/>
        <v>0</v>
      </c>
      <c r="I215" s="51" t="str">
        <f t="shared" si="35"/>
        <v>Nominal</v>
      </c>
      <c r="J215" s="132">
        <f t="shared" si="36"/>
        <v>0</v>
      </c>
      <c r="K215" s="156">
        <f>VLOOKUP(J215,'Radiation Sickness'!$B$5:$F$12,3,TRUE)</f>
        <v>0</v>
      </c>
      <c r="L215" s="156" t="str">
        <f>VLOOKUP(J215,'Radiation Sickness'!$B$5:$F$12,4,TRUE)</f>
        <v>1. Elevated</v>
      </c>
    </row>
    <row r="216" spans="2:12" ht="12.75">
      <c r="B216" s="82">
        <f t="shared" si="31"/>
        <v>2.6657889668539374</v>
      </c>
      <c r="C216" s="79">
        <f t="shared" si="30"/>
        <v>179</v>
      </c>
      <c r="D216" s="48">
        <f>IF(C216&lt;=Configure!$E$54,C216/24,IF(C216&lt;=Configure!$E$55,C216/Configure!$E$54,C216/Configure!$E$55))</f>
        <v>7.458333333333333</v>
      </c>
      <c r="E216" s="54" t="str">
        <f>IF(C216&lt;=Configure!$E$54,Configure!$H$54,IF(C216&lt;=Configure!$E$55,Configure!$H$55,Configure!$H$56))</f>
        <v>Days</v>
      </c>
      <c r="F216" s="50">
        <f t="shared" si="32"/>
        <v>0</v>
      </c>
      <c r="G216" s="51" t="str">
        <f t="shared" si="33"/>
        <v>Normal</v>
      </c>
      <c r="H216" s="133">
        <f t="shared" si="34"/>
        <v>0</v>
      </c>
      <c r="I216" s="51" t="str">
        <f t="shared" si="35"/>
        <v>Nominal</v>
      </c>
      <c r="J216" s="132">
        <f t="shared" si="36"/>
        <v>0</v>
      </c>
      <c r="K216" s="156">
        <f>VLOOKUP(J216,'Radiation Sickness'!$B$5:$F$12,3,TRUE)</f>
        <v>0</v>
      </c>
      <c r="L216" s="156" t="str">
        <f>VLOOKUP(J216,'Radiation Sickness'!$B$5:$F$12,4,TRUE)</f>
        <v>1. Elevated</v>
      </c>
    </row>
    <row r="217" spans="2:12" ht="12.75">
      <c r="B217" s="82">
        <f t="shared" si="31"/>
        <v>2.66865191767012</v>
      </c>
      <c r="C217" s="79">
        <f t="shared" si="30"/>
        <v>180</v>
      </c>
      <c r="D217" s="48">
        <f>IF(C217&lt;=Configure!$E$54,C217/24,IF(C217&lt;=Configure!$E$55,C217/Configure!$E$54,C217/Configure!$E$55))</f>
        <v>7.5</v>
      </c>
      <c r="E217" s="54" t="str">
        <f>IF(C217&lt;=Configure!$E$54,Configure!$H$54,IF(C217&lt;=Configure!$E$55,Configure!$H$55,Configure!$H$56))</f>
        <v>Days</v>
      </c>
      <c r="F217" s="50">
        <f t="shared" si="32"/>
        <v>0</v>
      </c>
      <c r="G217" s="51" t="str">
        <f t="shared" si="33"/>
        <v>Normal</v>
      </c>
      <c r="H217" s="133">
        <f t="shared" si="34"/>
        <v>0</v>
      </c>
      <c r="I217" s="51" t="str">
        <f t="shared" si="35"/>
        <v>Nominal</v>
      </c>
      <c r="J217" s="132">
        <f t="shared" si="36"/>
        <v>0</v>
      </c>
      <c r="K217" s="156">
        <f>VLOOKUP(J217,'Radiation Sickness'!$B$5:$F$12,3,TRUE)</f>
        <v>0</v>
      </c>
      <c r="L217" s="156" t="str">
        <f>VLOOKUP(J217,'Radiation Sickness'!$B$5:$F$12,4,TRUE)</f>
        <v>1. Elevated</v>
      </c>
    </row>
    <row r="218" spans="2:12" ht="12.75">
      <c r="B218" s="82">
        <f t="shared" si="31"/>
        <v>2.6714990071815783</v>
      </c>
      <c r="C218" s="79">
        <f t="shared" si="30"/>
        <v>181</v>
      </c>
      <c r="D218" s="48">
        <f>IF(C218&lt;=Configure!$E$54,C218/24,IF(C218&lt;=Configure!$E$55,C218/Configure!$E$54,C218/Configure!$E$55))</f>
        <v>7.541666666666667</v>
      </c>
      <c r="E218" s="54" t="str">
        <f>IF(C218&lt;=Configure!$E$54,Configure!$H$54,IF(C218&lt;=Configure!$E$55,Configure!$H$55,Configure!$H$56))</f>
        <v>Days</v>
      </c>
      <c r="F218" s="50">
        <f t="shared" si="32"/>
        <v>0</v>
      </c>
      <c r="G218" s="51" t="str">
        <f t="shared" si="33"/>
        <v>Normal</v>
      </c>
      <c r="H218" s="133">
        <f t="shared" si="34"/>
        <v>0</v>
      </c>
      <c r="I218" s="51" t="str">
        <f t="shared" si="35"/>
        <v>Nominal</v>
      </c>
      <c r="J218" s="132">
        <f t="shared" si="36"/>
        <v>0</v>
      </c>
      <c r="K218" s="156">
        <f>VLOOKUP(J218,'Radiation Sickness'!$B$5:$F$12,3,TRUE)</f>
        <v>0</v>
      </c>
      <c r="L218" s="156" t="str">
        <f>VLOOKUP(J218,'Radiation Sickness'!$B$5:$F$12,4,TRUE)</f>
        <v>1. Elevated</v>
      </c>
    </row>
    <row r="219" spans="2:12" ht="12.75">
      <c r="B219" s="82">
        <f t="shared" si="31"/>
        <v>2.674330410169863</v>
      </c>
      <c r="C219" s="79">
        <f t="shared" si="30"/>
        <v>182</v>
      </c>
      <c r="D219" s="48">
        <f>IF(C219&lt;=Configure!$E$54,C219/24,IF(C219&lt;=Configure!$E$55,C219/Configure!$E$54,C219/Configure!$E$55))</f>
        <v>7.583333333333333</v>
      </c>
      <c r="E219" s="54" t="str">
        <f>IF(C219&lt;=Configure!$E$54,Configure!$H$54,IF(C219&lt;=Configure!$E$55,Configure!$H$55,Configure!$H$56))</f>
        <v>Days</v>
      </c>
      <c r="F219" s="50">
        <f t="shared" si="32"/>
        <v>0</v>
      </c>
      <c r="G219" s="51" t="str">
        <f t="shared" si="33"/>
        <v>Normal</v>
      </c>
      <c r="H219" s="133">
        <f t="shared" si="34"/>
        <v>0</v>
      </c>
      <c r="I219" s="51" t="str">
        <f t="shared" si="35"/>
        <v>Nominal</v>
      </c>
      <c r="J219" s="132">
        <f t="shared" si="36"/>
        <v>0</v>
      </c>
      <c r="K219" s="156">
        <f>VLOOKUP(J219,'Radiation Sickness'!$B$5:$F$12,3,TRUE)</f>
        <v>0</v>
      </c>
      <c r="L219" s="156" t="str">
        <f>VLOOKUP(J219,'Radiation Sickness'!$B$5:$F$12,4,TRUE)</f>
        <v>1. Elevated</v>
      </c>
    </row>
    <row r="220" spans="2:12" ht="12.75">
      <c r="B220" s="82">
        <f t="shared" si="31"/>
        <v>2.6771462985433763</v>
      </c>
      <c r="C220" s="79">
        <f t="shared" si="30"/>
        <v>183</v>
      </c>
      <c r="D220" s="48">
        <f>IF(C220&lt;=Configure!$E$54,C220/24,IF(C220&lt;=Configure!$E$55,C220/Configure!$E$54,C220/Configure!$E$55))</f>
        <v>7.625</v>
      </c>
      <c r="E220" s="54" t="str">
        <f>IF(C220&lt;=Configure!$E$54,Configure!$H$54,IF(C220&lt;=Configure!$E$55,Configure!$H$55,Configure!$H$56))</f>
        <v>Days</v>
      </c>
      <c r="F220" s="50">
        <f t="shared" si="32"/>
        <v>0</v>
      </c>
      <c r="G220" s="51" t="str">
        <f t="shared" si="33"/>
        <v>Normal</v>
      </c>
      <c r="H220" s="133">
        <f t="shared" si="34"/>
        <v>0</v>
      </c>
      <c r="I220" s="51" t="str">
        <f t="shared" si="35"/>
        <v>Nominal</v>
      </c>
      <c r="J220" s="132">
        <f t="shared" si="36"/>
        <v>0</v>
      </c>
      <c r="K220" s="156">
        <f>VLOOKUP(J220,'Radiation Sickness'!$B$5:$F$12,3,TRUE)</f>
        <v>0</v>
      </c>
      <c r="L220" s="156" t="str">
        <f>VLOOKUP(J220,'Radiation Sickness'!$B$5:$F$12,4,TRUE)</f>
        <v>1. Elevated</v>
      </c>
    </row>
    <row r="221" spans="2:12" ht="12.75">
      <c r="B221" s="82">
        <f t="shared" si="31"/>
        <v>2.679946841399998</v>
      </c>
      <c r="C221" s="79">
        <f t="shared" si="30"/>
        <v>184</v>
      </c>
      <c r="D221" s="48">
        <f>IF(C221&lt;=Configure!$E$54,C221/24,IF(C221&lt;=Configure!$E$55,C221/Configure!$E$54,C221/Configure!$E$55))</f>
        <v>7.666666666666667</v>
      </c>
      <c r="E221" s="54" t="str">
        <f>IF(C221&lt;=Configure!$E$54,Configure!$H$54,IF(C221&lt;=Configure!$E$55,Configure!$H$55,Configure!$H$56))</f>
        <v>Days</v>
      </c>
      <c r="F221" s="50">
        <f t="shared" si="32"/>
        <v>0</v>
      </c>
      <c r="G221" s="51" t="str">
        <f t="shared" si="33"/>
        <v>Normal</v>
      </c>
      <c r="H221" s="133">
        <f t="shared" si="34"/>
        <v>0</v>
      </c>
      <c r="I221" s="51" t="str">
        <f t="shared" si="35"/>
        <v>Nominal</v>
      </c>
      <c r="J221" s="132">
        <f t="shared" si="36"/>
        <v>0</v>
      </c>
      <c r="K221" s="156">
        <f>VLOOKUP(J221,'Radiation Sickness'!$B$5:$F$12,3,TRUE)</f>
        <v>0</v>
      </c>
      <c r="L221" s="156" t="str">
        <f>VLOOKUP(J221,'Radiation Sickness'!$B$5:$F$12,4,TRUE)</f>
        <v>1. Elevated</v>
      </c>
    </row>
    <row r="222" spans="2:12" ht="12.75">
      <c r="B222" s="82">
        <f t="shared" si="31"/>
        <v>2.682732205088023</v>
      </c>
      <c r="C222" s="79">
        <f t="shared" si="30"/>
        <v>185</v>
      </c>
      <c r="D222" s="48">
        <f>IF(C222&lt;=Configure!$E$54,C222/24,IF(C222&lt;=Configure!$E$55,C222/Configure!$E$54,C222/Configure!$E$55))</f>
        <v>7.708333333333333</v>
      </c>
      <c r="E222" s="54" t="str">
        <f>IF(C222&lt;=Configure!$E$54,Configure!$H$54,IF(C222&lt;=Configure!$E$55,Configure!$H$55,Configure!$H$56))</f>
        <v>Days</v>
      </c>
      <c r="F222" s="50">
        <f t="shared" si="32"/>
        <v>0</v>
      </c>
      <c r="G222" s="51" t="str">
        <f t="shared" si="33"/>
        <v>Normal</v>
      </c>
      <c r="H222" s="133">
        <f t="shared" si="34"/>
        <v>0</v>
      </c>
      <c r="I222" s="51" t="str">
        <f t="shared" si="35"/>
        <v>Nominal</v>
      </c>
      <c r="J222" s="132">
        <f t="shared" si="36"/>
        <v>0</v>
      </c>
      <c r="K222" s="156">
        <f>VLOOKUP(J222,'Radiation Sickness'!$B$5:$F$12,3,TRUE)</f>
        <v>0</v>
      </c>
      <c r="L222" s="156" t="str">
        <f>VLOOKUP(J222,'Radiation Sickness'!$B$5:$F$12,4,TRUE)</f>
        <v>1. Elevated</v>
      </c>
    </row>
    <row r="223" spans="2:12" ht="12.75">
      <c r="B223" s="82">
        <f t="shared" si="31"/>
        <v>2.685502553265453</v>
      </c>
      <c r="C223" s="79">
        <f t="shared" si="30"/>
        <v>186</v>
      </c>
      <c r="D223" s="48">
        <f>IF(C223&lt;=Configure!$E$54,C223/24,IF(C223&lt;=Configure!$E$55,C223/Configure!$E$54,C223/Configure!$E$55))</f>
        <v>7.75</v>
      </c>
      <c r="E223" s="54" t="str">
        <f>IF(C223&lt;=Configure!$E$54,Configure!$H$54,IF(C223&lt;=Configure!$E$55,Configure!$H$55,Configure!$H$56))</f>
        <v>Days</v>
      </c>
      <c r="F223" s="50">
        <f t="shared" si="32"/>
        <v>0</v>
      </c>
      <c r="G223" s="51" t="str">
        <f t="shared" si="33"/>
        <v>Normal</v>
      </c>
      <c r="H223" s="133">
        <f t="shared" si="34"/>
        <v>0</v>
      </c>
      <c r="I223" s="51" t="str">
        <f t="shared" si="35"/>
        <v>Nominal</v>
      </c>
      <c r="J223" s="132">
        <f t="shared" si="36"/>
        <v>0</v>
      </c>
      <c r="K223" s="156">
        <f>VLOOKUP(J223,'Radiation Sickness'!$B$5:$F$12,3,TRUE)</f>
        <v>0</v>
      </c>
      <c r="L223" s="156" t="str">
        <f>VLOOKUP(J223,'Radiation Sickness'!$B$5:$F$12,4,TRUE)</f>
        <v>1. Elevated</v>
      </c>
    </row>
    <row r="224" spans="2:12" ht="12.75">
      <c r="B224" s="82">
        <f t="shared" si="31"/>
        <v>2.6882580469576918</v>
      </c>
      <c r="C224" s="79">
        <f t="shared" si="30"/>
        <v>187</v>
      </c>
      <c r="D224" s="48">
        <f>IF(C224&lt;=Configure!$E$54,C224/24,IF(C224&lt;=Configure!$E$55,C224/Configure!$E$54,C224/Configure!$E$55))</f>
        <v>7.791666666666667</v>
      </c>
      <c r="E224" s="54" t="str">
        <f>IF(C224&lt;=Configure!$E$54,Configure!$H$54,IF(C224&lt;=Configure!$E$55,Configure!$H$55,Configure!$H$56))</f>
        <v>Days</v>
      </c>
      <c r="F224" s="50">
        <f t="shared" si="32"/>
        <v>0</v>
      </c>
      <c r="G224" s="51" t="str">
        <f t="shared" si="33"/>
        <v>Normal</v>
      </c>
      <c r="H224" s="133">
        <f t="shared" si="34"/>
        <v>0</v>
      </c>
      <c r="I224" s="51" t="str">
        <f t="shared" si="35"/>
        <v>Nominal</v>
      </c>
      <c r="J224" s="132">
        <f t="shared" si="36"/>
        <v>0</v>
      </c>
      <c r="K224" s="156">
        <f>VLOOKUP(J224,'Radiation Sickness'!$B$5:$F$12,3,TRUE)</f>
        <v>0</v>
      </c>
      <c r="L224" s="156" t="str">
        <f>VLOOKUP(J224,'Radiation Sickness'!$B$5:$F$12,4,TRUE)</f>
        <v>1. Elevated</v>
      </c>
    </row>
    <row r="225" spans="2:12" ht="12.75">
      <c r="B225" s="82">
        <f t="shared" si="31"/>
        <v>2.6909988446137145</v>
      </c>
      <c r="C225" s="79">
        <f t="shared" si="30"/>
        <v>188</v>
      </c>
      <c r="D225" s="48">
        <f>IF(C225&lt;=Configure!$E$54,C225/24,IF(C225&lt;=Configure!$E$55,C225/Configure!$E$54,C225/Configure!$E$55))</f>
        <v>7.833333333333333</v>
      </c>
      <c r="E225" s="54" t="str">
        <f>IF(C225&lt;=Configure!$E$54,Configure!$H$54,IF(C225&lt;=Configure!$E$55,Configure!$H$55,Configure!$H$56))</f>
        <v>Days</v>
      </c>
      <c r="F225" s="50">
        <f t="shared" si="32"/>
        <v>0</v>
      </c>
      <c r="G225" s="51" t="str">
        <f t="shared" si="33"/>
        <v>Normal</v>
      </c>
      <c r="H225" s="133">
        <f t="shared" si="34"/>
        <v>0</v>
      </c>
      <c r="I225" s="51" t="str">
        <f t="shared" si="35"/>
        <v>Nominal</v>
      </c>
      <c r="J225" s="132">
        <f t="shared" si="36"/>
        <v>0</v>
      </c>
      <c r="K225" s="156">
        <f>VLOOKUP(J225,'Radiation Sickness'!$B$5:$F$12,3,TRUE)</f>
        <v>0</v>
      </c>
      <c r="L225" s="156" t="str">
        <f>VLOOKUP(J225,'Radiation Sickness'!$B$5:$F$12,4,TRUE)</f>
        <v>1. Elevated</v>
      </c>
    </row>
    <row r="226" spans="2:12" ht="12.75">
      <c r="B226" s="82">
        <f t="shared" si="31"/>
        <v>2.693725102160739</v>
      </c>
      <c r="C226" s="79">
        <f t="shared" si="30"/>
        <v>189</v>
      </c>
      <c r="D226" s="48">
        <f>IF(C226&lt;=Configure!$E$54,C226/24,IF(C226&lt;=Configure!$E$55,C226/Configure!$E$54,C226/Configure!$E$55))</f>
        <v>7.875</v>
      </c>
      <c r="E226" s="54" t="str">
        <f>IF(C226&lt;=Configure!$E$54,Configure!$H$54,IF(C226&lt;=Configure!$E$55,Configure!$H$55,Configure!$H$56))</f>
        <v>Days</v>
      </c>
      <c r="F226" s="50">
        <f t="shared" si="32"/>
        <v>0</v>
      </c>
      <c r="G226" s="51" t="str">
        <f t="shared" si="33"/>
        <v>Normal</v>
      </c>
      <c r="H226" s="133">
        <f t="shared" si="34"/>
        <v>0</v>
      </c>
      <c r="I226" s="51" t="str">
        <f t="shared" si="35"/>
        <v>Nominal</v>
      </c>
      <c r="J226" s="132">
        <f t="shared" si="36"/>
        <v>0</v>
      </c>
      <c r="K226" s="156">
        <f>VLOOKUP(J226,'Radiation Sickness'!$B$5:$F$12,3,TRUE)</f>
        <v>0</v>
      </c>
      <c r="L226" s="156" t="str">
        <f>VLOOKUP(J226,'Radiation Sickness'!$B$5:$F$12,4,TRUE)</f>
        <v>1. Elevated</v>
      </c>
    </row>
    <row r="227" spans="2:12" ht="12.75">
      <c r="B227" s="82">
        <f t="shared" si="31"/>
        <v>2.696436973057453</v>
      </c>
      <c r="C227" s="79">
        <f t="shared" si="30"/>
        <v>190</v>
      </c>
      <c r="D227" s="48">
        <f>IF(C227&lt;=Configure!$E$54,C227/24,IF(C227&lt;=Configure!$E$55,C227/Configure!$E$54,C227/Configure!$E$55))</f>
        <v>7.916666666666667</v>
      </c>
      <c r="E227" s="54" t="str">
        <f>IF(C227&lt;=Configure!$E$54,Configure!$H$54,IF(C227&lt;=Configure!$E$55,Configure!$H$55,Configure!$H$56))</f>
        <v>Days</v>
      </c>
      <c r="F227" s="50">
        <f t="shared" si="32"/>
        <v>0</v>
      </c>
      <c r="G227" s="51" t="str">
        <f t="shared" si="33"/>
        <v>Normal</v>
      </c>
      <c r="H227" s="133">
        <f t="shared" si="34"/>
        <v>0</v>
      </c>
      <c r="I227" s="51" t="str">
        <f t="shared" si="35"/>
        <v>Nominal</v>
      </c>
      <c r="J227" s="132">
        <f t="shared" si="36"/>
        <v>0</v>
      </c>
      <c r="K227" s="156">
        <f>VLOOKUP(J227,'Radiation Sickness'!$B$5:$F$12,3,TRUE)</f>
        <v>0</v>
      </c>
      <c r="L227" s="156" t="str">
        <f>VLOOKUP(J227,'Radiation Sickness'!$B$5:$F$12,4,TRUE)</f>
        <v>1. Elevated</v>
      </c>
    </row>
    <row r="228" spans="2:12" ht="12.75">
      <c r="B228" s="82">
        <f t="shared" si="31"/>
        <v>2.6991346083458514</v>
      </c>
      <c r="C228" s="79">
        <f t="shared" si="30"/>
        <v>191</v>
      </c>
      <c r="D228" s="48">
        <f>IF(C228&lt;=Configure!$E$54,C228/24,IF(C228&lt;=Configure!$E$55,C228/Configure!$E$54,C228/Configure!$E$55))</f>
        <v>7.958333333333333</v>
      </c>
      <c r="E228" s="54" t="str">
        <f>IF(C228&lt;=Configure!$E$54,Configure!$H$54,IF(C228&lt;=Configure!$E$55,Configure!$H$55,Configure!$H$56))</f>
        <v>Days</v>
      </c>
      <c r="F228" s="50">
        <f t="shared" si="32"/>
        <v>0</v>
      </c>
      <c r="G228" s="51" t="str">
        <f t="shared" si="33"/>
        <v>Normal</v>
      </c>
      <c r="H228" s="133">
        <f t="shared" si="34"/>
        <v>0</v>
      </c>
      <c r="I228" s="51" t="str">
        <f t="shared" si="35"/>
        <v>Nominal</v>
      </c>
      <c r="J228" s="132">
        <f t="shared" si="36"/>
        <v>0</v>
      </c>
      <c r="K228" s="156">
        <f>VLOOKUP(J228,'Radiation Sickness'!$B$5:$F$12,3,TRUE)</f>
        <v>0</v>
      </c>
      <c r="L228" s="156" t="str">
        <f>VLOOKUP(J228,'Radiation Sickness'!$B$5:$F$12,4,TRUE)</f>
        <v>1. Elevated</v>
      </c>
    </row>
    <row r="229" spans="2:12" ht="12.75">
      <c r="B229" s="82">
        <f t="shared" si="31"/>
        <v>2.7018181567017128</v>
      </c>
      <c r="C229" s="79">
        <f t="shared" si="30"/>
        <v>192</v>
      </c>
      <c r="D229" s="48">
        <f>IF(C229&lt;=Configure!$E$54,C229/24,IF(C229&lt;=Configure!$E$55,C229/Configure!$E$54,C229/Configure!$E$55))</f>
        <v>8</v>
      </c>
      <c r="E229" s="54" t="str">
        <f>IF(C229&lt;=Configure!$E$54,Configure!$H$54,IF(C229&lt;=Configure!$E$55,Configure!$H$55,Configure!$H$56))</f>
        <v>Days</v>
      </c>
      <c r="F229" s="50">
        <f t="shared" si="32"/>
        <v>0</v>
      </c>
      <c r="G229" s="51" t="str">
        <f t="shared" si="33"/>
        <v>Normal</v>
      </c>
      <c r="H229" s="133">
        <f t="shared" si="34"/>
        <v>0</v>
      </c>
      <c r="I229" s="51" t="str">
        <f t="shared" si="35"/>
        <v>Nominal</v>
      </c>
      <c r="J229" s="132">
        <f t="shared" si="36"/>
        <v>0</v>
      </c>
      <c r="K229" s="156">
        <f>VLOOKUP(J229,'Radiation Sickness'!$B$5:$F$12,3,TRUE)</f>
        <v>0</v>
      </c>
      <c r="L229" s="156" t="str">
        <f>VLOOKUP(J229,'Radiation Sickness'!$B$5:$F$12,4,TRUE)</f>
        <v>1. Elevated</v>
      </c>
    </row>
    <row r="230" spans="2:12" ht="12.75">
      <c r="B230" s="82">
        <f t="shared" si="31"/>
        <v>2.704487764483771</v>
      </c>
      <c r="C230" s="79">
        <f t="shared" si="30"/>
        <v>193</v>
      </c>
      <c r="D230" s="48">
        <f>IF(C230&lt;=Configure!$E$54,C230/24,IF(C230&lt;=Configure!$E$55,C230/Configure!$E$54,C230/Configure!$E$55))</f>
        <v>8.041666666666666</v>
      </c>
      <c r="E230" s="54" t="str">
        <f>IF(C230&lt;=Configure!$E$54,Configure!$H$54,IF(C230&lt;=Configure!$E$55,Configure!$H$55,Configure!$H$56))</f>
        <v>Days</v>
      </c>
      <c r="F230" s="50">
        <f t="shared" si="32"/>
        <v>0</v>
      </c>
      <c r="G230" s="51" t="str">
        <f t="shared" si="33"/>
        <v>Normal</v>
      </c>
      <c r="H230" s="133">
        <f t="shared" si="34"/>
        <v>0</v>
      </c>
      <c r="I230" s="51" t="str">
        <f t="shared" si="35"/>
        <v>Nominal</v>
      </c>
      <c r="J230" s="132">
        <f t="shared" si="36"/>
        <v>0</v>
      </c>
      <c r="K230" s="156">
        <f>VLOOKUP(J230,'Radiation Sickness'!$B$5:$F$12,3,TRUE)</f>
        <v>0</v>
      </c>
      <c r="L230" s="156" t="str">
        <f>VLOOKUP(J230,'Radiation Sickness'!$B$5:$F$12,4,TRUE)</f>
        <v>1. Elevated</v>
      </c>
    </row>
    <row r="231" spans="2:12" ht="12.75">
      <c r="B231" s="82">
        <f t="shared" si="31"/>
        <v>2.707143575781611</v>
      </c>
      <c r="C231" s="79">
        <f t="shared" si="30"/>
        <v>194</v>
      </c>
      <c r="D231" s="48">
        <f>IF(C231&lt;=Configure!$E$54,C231/24,IF(C231&lt;=Configure!$E$55,C231/Configure!$E$54,C231/Configure!$E$55))</f>
        <v>8.083333333333334</v>
      </c>
      <c r="E231" s="54" t="str">
        <f>IF(C231&lt;=Configure!$E$54,Configure!$H$54,IF(C231&lt;=Configure!$E$55,Configure!$H$55,Configure!$H$56))</f>
        <v>Days</v>
      </c>
      <c r="F231" s="50">
        <f t="shared" si="32"/>
        <v>0</v>
      </c>
      <c r="G231" s="51" t="str">
        <f t="shared" si="33"/>
        <v>Normal</v>
      </c>
      <c r="H231" s="133">
        <f t="shared" si="34"/>
        <v>0</v>
      </c>
      <c r="I231" s="51" t="str">
        <f t="shared" si="35"/>
        <v>Nominal</v>
      </c>
      <c r="J231" s="132">
        <f t="shared" si="36"/>
        <v>0</v>
      </c>
      <c r="K231" s="156">
        <f>VLOOKUP(J231,'Radiation Sickness'!$B$5:$F$12,3,TRUE)</f>
        <v>0</v>
      </c>
      <c r="L231" s="156" t="str">
        <f>VLOOKUP(J231,'Radiation Sickness'!$B$5:$F$12,4,TRUE)</f>
        <v>1. Elevated</v>
      </c>
    </row>
    <row r="232" spans="2:12" ht="12.75">
      <c r="B232" s="82">
        <f t="shared" si="31"/>
        <v>2.7097857324623367</v>
      </c>
      <c r="C232" s="79">
        <f t="shared" si="30"/>
        <v>195</v>
      </c>
      <c r="D232" s="48">
        <f>IF(C232&lt;=Configure!$E$54,C232/24,IF(C232&lt;=Configure!$E$55,C232/Configure!$E$54,C232/Configure!$E$55))</f>
        <v>8.125</v>
      </c>
      <c r="E232" s="54" t="str">
        <f>IF(C232&lt;=Configure!$E$54,Configure!$H$54,IF(C232&lt;=Configure!$E$55,Configure!$H$55,Configure!$H$56))</f>
        <v>Days</v>
      </c>
      <c r="F232" s="50">
        <f t="shared" si="32"/>
        <v>0</v>
      </c>
      <c r="G232" s="51" t="str">
        <f t="shared" si="33"/>
        <v>Normal</v>
      </c>
      <c r="H232" s="133">
        <f t="shared" si="34"/>
        <v>0</v>
      </c>
      <c r="I232" s="51" t="str">
        <f t="shared" si="35"/>
        <v>Nominal</v>
      </c>
      <c r="J232" s="132">
        <f t="shared" si="36"/>
        <v>0</v>
      </c>
      <c r="K232" s="156">
        <f>VLOOKUP(J232,'Radiation Sickness'!$B$5:$F$12,3,TRUE)</f>
        <v>0</v>
      </c>
      <c r="L232" s="156" t="str">
        <f>VLOOKUP(J232,'Radiation Sickness'!$B$5:$F$12,4,TRUE)</f>
        <v>1. Elevated</v>
      </c>
    </row>
    <row r="233" spans="2:12" ht="12.75">
      <c r="B233" s="82">
        <f t="shared" si="31"/>
        <v>2.7124143742160443</v>
      </c>
      <c r="C233" s="79">
        <f t="shared" si="30"/>
        <v>196</v>
      </c>
      <c r="D233" s="48">
        <f>IF(C233&lt;=Configure!$E$54,C233/24,IF(C233&lt;=Configure!$E$55,C233/Configure!$E$54,C233/Configure!$E$55))</f>
        <v>8.166666666666666</v>
      </c>
      <c r="E233" s="54" t="str">
        <f>IF(C233&lt;=Configure!$E$54,Configure!$H$54,IF(C233&lt;=Configure!$E$55,Configure!$H$55,Configure!$H$56))</f>
        <v>Days</v>
      </c>
      <c r="F233" s="50">
        <f t="shared" si="32"/>
        <v>0</v>
      </c>
      <c r="G233" s="51" t="str">
        <f t="shared" si="33"/>
        <v>Normal</v>
      </c>
      <c r="H233" s="133">
        <f t="shared" si="34"/>
        <v>0</v>
      </c>
      <c r="I233" s="51" t="str">
        <f t="shared" si="35"/>
        <v>Nominal</v>
      </c>
      <c r="J233" s="132">
        <f t="shared" si="36"/>
        <v>0</v>
      </c>
      <c r="K233" s="156">
        <f>VLOOKUP(J233,'Radiation Sickness'!$B$5:$F$12,3,TRUE)</f>
        <v>0</v>
      </c>
      <c r="L233" s="156" t="str">
        <f>VLOOKUP(J233,'Radiation Sickness'!$B$5:$F$12,4,TRUE)</f>
        <v>1. Elevated</v>
      </c>
    </row>
    <row r="234" spans="2:12" ht="12.75">
      <c r="B234" s="82">
        <f t="shared" si="31"/>
        <v>2.7150296386001385</v>
      </c>
      <c r="C234" s="79">
        <f t="shared" si="30"/>
        <v>197</v>
      </c>
      <c r="D234" s="48">
        <f>IF(C234&lt;=Configure!$E$54,C234/24,IF(C234&lt;=Configure!$E$55,C234/Configure!$E$54,C234/Configure!$E$55))</f>
        <v>8.208333333333334</v>
      </c>
      <c r="E234" s="54" t="str">
        <f>IF(C234&lt;=Configure!$E$54,Configure!$H$54,IF(C234&lt;=Configure!$E$55,Configure!$H$55,Configure!$H$56))</f>
        <v>Days</v>
      </c>
      <c r="F234" s="50">
        <f t="shared" si="32"/>
        <v>0</v>
      </c>
      <c r="G234" s="51" t="str">
        <f t="shared" si="33"/>
        <v>Normal</v>
      </c>
      <c r="H234" s="133">
        <f t="shared" si="34"/>
        <v>0</v>
      </c>
      <c r="I234" s="51" t="str">
        <f t="shared" si="35"/>
        <v>Nominal</v>
      </c>
      <c r="J234" s="132">
        <f t="shared" si="36"/>
        <v>0</v>
      </c>
      <c r="K234" s="156">
        <f>VLOOKUP(J234,'Radiation Sickness'!$B$5:$F$12,3,TRUE)</f>
        <v>0</v>
      </c>
      <c r="L234" s="156" t="str">
        <f>VLOOKUP(J234,'Radiation Sickness'!$B$5:$F$12,4,TRUE)</f>
        <v>1. Elevated</v>
      </c>
    </row>
    <row r="235" spans="2:12" ht="12.75">
      <c r="B235" s="82">
        <f t="shared" si="31"/>
        <v>2.717631661082525</v>
      </c>
      <c r="C235" s="79">
        <f t="shared" si="30"/>
        <v>198</v>
      </c>
      <c r="D235" s="48">
        <f>IF(C235&lt;=Configure!$E$54,C235/24,IF(C235&lt;=Configure!$E$55,C235/Configure!$E$54,C235/Configure!$E$55))</f>
        <v>8.25</v>
      </c>
      <c r="E235" s="54" t="str">
        <f>IF(C235&lt;=Configure!$E$54,Configure!$H$54,IF(C235&lt;=Configure!$E$55,Configure!$H$55,Configure!$H$56))</f>
        <v>Days</v>
      </c>
      <c r="F235" s="50">
        <f t="shared" si="32"/>
        <v>0</v>
      </c>
      <c r="G235" s="51" t="str">
        <f t="shared" si="33"/>
        <v>Normal</v>
      </c>
      <c r="H235" s="133">
        <f t="shared" si="34"/>
        <v>0</v>
      </c>
      <c r="I235" s="51" t="str">
        <f t="shared" si="35"/>
        <v>Nominal</v>
      </c>
      <c r="J235" s="132">
        <f t="shared" si="36"/>
        <v>0</v>
      </c>
      <c r="K235" s="156">
        <f>VLOOKUP(J235,'Radiation Sickness'!$B$5:$F$12,3,TRUE)</f>
        <v>0</v>
      </c>
      <c r="L235" s="156" t="str">
        <f>VLOOKUP(J235,'Radiation Sickness'!$B$5:$F$12,4,TRUE)</f>
        <v>1. Elevated</v>
      </c>
    </row>
    <row r="236" spans="2:12" ht="12.75">
      <c r="B236" s="82">
        <f t="shared" si="31"/>
        <v>2.7202205750837205</v>
      </c>
      <c r="C236" s="79">
        <f t="shared" si="30"/>
        <v>199</v>
      </c>
      <c r="D236" s="48">
        <f>IF(C236&lt;=Configure!$E$54,C236/24,IF(C236&lt;=Configure!$E$55,C236/Configure!$E$54,C236/Configure!$E$55))</f>
        <v>8.291666666666666</v>
      </c>
      <c r="E236" s="54" t="str">
        <f>IF(C236&lt;=Configure!$E$54,Configure!$H$54,IF(C236&lt;=Configure!$E$55,Configure!$H$55,Configure!$H$56))</f>
        <v>Days</v>
      </c>
      <c r="F236" s="50">
        <f t="shared" si="32"/>
        <v>0</v>
      </c>
      <c r="G236" s="51" t="str">
        <f t="shared" si="33"/>
        <v>Normal</v>
      </c>
      <c r="H236" s="133">
        <f t="shared" si="34"/>
        <v>0</v>
      </c>
      <c r="I236" s="51" t="str">
        <f t="shared" si="35"/>
        <v>Nominal</v>
      </c>
      <c r="J236" s="132">
        <f t="shared" si="36"/>
        <v>0</v>
      </c>
      <c r="K236" s="156">
        <f>VLOOKUP(J236,'Radiation Sickness'!$B$5:$F$12,3,TRUE)</f>
        <v>0</v>
      </c>
      <c r="L236" s="156" t="str">
        <f>VLOOKUP(J236,'Radiation Sickness'!$B$5:$F$12,4,TRUE)</f>
        <v>1. Elevated</v>
      </c>
    </row>
    <row r="237" spans="2:12" ht="12.75">
      <c r="B237" s="82">
        <f t="shared" si="31"/>
        <v>2.722796512017899</v>
      </c>
      <c r="C237" s="79">
        <f t="shared" si="30"/>
        <v>200</v>
      </c>
      <c r="D237" s="48">
        <f>IF(C237&lt;=Configure!$E$54,C237/24,IF(C237&lt;=Configure!$E$55,C237/Configure!$E$54,C237/Configure!$E$55))</f>
        <v>8.333333333333334</v>
      </c>
      <c r="E237" s="54" t="str">
        <f>IF(C237&lt;=Configure!$E$54,Configure!$H$54,IF(C237&lt;=Configure!$E$55,Configure!$H$55,Configure!$H$56))</f>
        <v>Days</v>
      </c>
      <c r="F237" s="50">
        <f t="shared" si="32"/>
        <v>0</v>
      </c>
      <c r="G237" s="51" t="str">
        <f t="shared" si="33"/>
        <v>Normal</v>
      </c>
      <c r="H237" s="133">
        <f t="shared" si="34"/>
        <v>0</v>
      </c>
      <c r="I237" s="51" t="str">
        <f t="shared" si="35"/>
        <v>Nominal</v>
      </c>
      <c r="J237" s="132">
        <f t="shared" si="36"/>
        <v>0</v>
      </c>
      <c r="K237" s="156">
        <f>VLOOKUP(J237,'Radiation Sickness'!$B$5:$F$12,3,TRUE)</f>
        <v>0</v>
      </c>
      <c r="L237" s="156" t="str">
        <f>VLOOKUP(J237,'Radiation Sickness'!$B$5:$F$12,4,TRUE)</f>
        <v>1. Elevated</v>
      </c>
    </row>
    <row r="238" spans="2:12" ht="12.75">
      <c r="B238" s="82">
        <f t="shared" si="31"/>
        <v>2.725359601332922</v>
      </c>
      <c r="C238" s="79">
        <f t="shared" si="30"/>
        <v>201</v>
      </c>
      <c r="D238" s="48">
        <f>IF(C238&lt;=Configure!$E$54,C238/24,IF(C238&lt;=Configure!$E$55,C238/Configure!$E$54,C238/Configure!$E$55))</f>
        <v>8.375</v>
      </c>
      <c r="E238" s="54" t="str">
        <f>IF(C238&lt;=Configure!$E$54,Configure!$H$54,IF(C238&lt;=Configure!$E$55,Configure!$H$55,Configure!$H$56))</f>
        <v>Days</v>
      </c>
      <c r="F238" s="50">
        <f t="shared" si="32"/>
        <v>0</v>
      </c>
      <c r="G238" s="51" t="str">
        <f t="shared" si="33"/>
        <v>Normal</v>
      </c>
      <c r="H238" s="133">
        <f t="shared" si="34"/>
        <v>0</v>
      </c>
      <c r="I238" s="51" t="str">
        <f t="shared" si="35"/>
        <v>Nominal</v>
      </c>
      <c r="J238" s="132">
        <f t="shared" si="36"/>
        <v>0</v>
      </c>
      <c r="K238" s="156">
        <f>VLOOKUP(J238,'Radiation Sickness'!$B$5:$F$12,3,TRUE)</f>
        <v>0</v>
      </c>
      <c r="L238" s="156" t="str">
        <f>VLOOKUP(J238,'Radiation Sickness'!$B$5:$F$12,4,TRUE)</f>
        <v>1. Elevated</v>
      </c>
    </row>
    <row r="239" spans="2:12" ht="12.75">
      <c r="B239" s="82">
        <f t="shared" si="31"/>
        <v>2.727909970549373</v>
      </c>
      <c r="C239" s="79">
        <f t="shared" si="30"/>
        <v>202</v>
      </c>
      <c r="D239" s="48">
        <f>IF(C239&lt;=Configure!$E$54,C239/24,IF(C239&lt;=Configure!$E$55,C239/Configure!$E$54,C239/Configure!$E$55))</f>
        <v>8.416666666666666</v>
      </c>
      <c r="E239" s="54" t="str">
        <f>IF(C239&lt;=Configure!$E$54,Configure!$H$54,IF(C239&lt;=Configure!$E$55,Configure!$H$55,Configure!$H$56))</f>
        <v>Days</v>
      </c>
      <c r="F239" s="50">
        <f t="shared" si="32"/>
        <v>0</v>
      </c>
      <c r="G239" s="51" t="str">
        <f t="shared" si="33"/>
        <v>Normal</v>
      </c>
      <c r="H239" s="133">
        <f t="shared" si="34"/>
        <v>0</v>
      </c>
      <c r="I239" s="51" t="str">
        <f t="shared" si="35"/>
        <v>Nominal</v>
      </c>
      <c r="J239" s="132">
        <f t="shared" si="36"/>
        <v>0</v>
      </c>
      <c r="K239" s="156">
        <f>VLOOKUP(J239,'Radiation Sickness'!$B$5:$F$12,3,TRUE)</f>
        <v>0</v>
      </c>
      <c r="L239" s="156" t="str">
        <f>VLOOKUP(J239,'Radiation Sickness'!$B$5:$F$12,4,TRUE)</f>
        <v>1. Elevated</v>
      </c>
    </row>
    <row r="240" spans="2:12" ht="12.75">
      <c r="B240" s="82">
        <f t="shared" si="31"/>
        <v>2.7304477452986227</v>
      </c>
      <c r="C240" s="79">
        <f t="shared" si="30"/>
        <v>203</v>
      </c>
      <c r="D240" s="48">
        <f>IF(C240&lt;=Configure!$E$54,C240/24,IF(C240&lt;=Configure!$E$55,C240/Configure!$E$54,C240/Configure!$E$55))</f>
        <v>8.458333333333334</v>
      </c>
      <c r="E240" s="54" t="str">
        <f>IF(C240&lt;=Configure!$E$54,Configure!$H$54,IF(C240&lt;=Configure!$E$55,Configure!$H$55,Configure!$H$56))</f>
        <v>Days</v>
      </c>
      <c r="F240" s="50">
        <f t="shared" si="32"/>
        <v>0</v>
      </c>
      <c r="G240" s="51" t="str">
        <f t="shared" si="33"/>
        <v>Normal</v>
      </c>
      <c r="H240" s="133">
        <f t="shared" si="34"/>
        <v>0</v>
      </c>
      <c r="I240" s="51" t="str">
        <f t="shared" si="35"/>
        <v>Nominal</v>
      </c>
      <c r="J240" s="132">
        <f t="shared" si="36"/>
        <v>0</v>
      </c>
      <c r="K240" s="156">
        <f>VLOOKUP(J240,'Radiation Sickness'!$B$5:$F$12,3,TRUE)</f>
        <v>0</v>
      </c>
      <c r="L240" s="156" t="str">
        <f>VLOOKUP(J240,'Radiation Sickness'!$B$5:$F$12,4,TRUE)</f>
        <v>1. Elevated</v>
      </c>
    </row>
    <row r="241" spans="2:12" ht="12.75">
      <c r="B241" s="82">
        <f t="shared" si="31"/>
        <v>2.7329730493599715</v>
      </c>
      <c r="C241" s="79">
        <f t="shared" si="30"/>
        <v>204</v>
      </c>
      <c r="D241" s="48">
        <f>IF(C241&lt;=Configure!$E$54,C241/24,IF(C241&lt;=Configure!$E$55,C241/Configure!$E$54,C241/Configure!$E$55))</f>
        <v>8.5</v>
      </c>
      <c r="E241" s="54" t="str">
        <f>IF(C241&lt;=Configure!$E$54,Configure!$H$54,IF(C241&lt;=Configure!$E$55,Configure!$H$55,Configure!$H$56))</f>
        <v>Days</v>
      </c>
      <c r="F241" s="50">
        <f t="shared" si="32"/>
        <v>0</v>
      </c>
      <c r="G241" s="51" t="str">
        <f t="shared" si="33"/>
        <v>Normal</v>
      </c>
      <c r="H241" s="133">
        <f t="shared" si="34"/>
        <v>0</v>
      </c>
      <c r="I241" s="51" t="str">
        <f t="shared" si="35"/>
        <v>Nominal</v>
      </c>
      <c r="J241" s="132">
        <f t="shared" si="36"/>
        <v>0</v>
      </c>
      <c r="K241" s="156">
        <f>VLOOKUP(J241,'Radiation Sickness'!$B$5:$F$12,3,TRUE)</f>
        <v>0</v>
      </c>
      <c r="L241" s="156" t="str">
        <f>VLOOKUP(J241,'Radiation Sickness'!$B$5:$F$12,4,TRUE)</f>
        <v>1. Elevated</v>
      </c>
    </row>
    <row r="242" spans="2:12" ht="12.75">
      <c r="B242" s="82">
        <f t="shared" si="31"/>
        <v>2.7354860046968694</v>
      </c>
      <c r="C242" s="79">
        <f t="shared" si="30"/>
        <v>205</v>
      </c>
      <c r="D242" s="48">
        <f>IF(C242&lt;=Configure!$E$54,C242/24,IF(C242&lt;=Configure!$E$55,C242/Configure!$E$54,C242/Configure!$E$55))</f>
        <v>8.541666666666666</v>
      </c>
      <c r="E242" s="54" t="str">
        <f>IF(C242&lt;=Configure!$E$54,Configure!$H$54,IF(C242&lt;=Configure!$E$55,Configure!$H$55,Configure!$H$56))</f>
        <v>Days</v>
      </c>
      <c r="F242" s="50">
        <f t="shared" si="32"/>
        <v>0</v>
      </c>
      <c r="G242" s="51" t="str">
        <f t="shared" si="33"/>
        <v>Normal</v>
      </c>
      <c r="H242" s="133">
        <f t="shared" si="34"/>
        <v>0</v>
      </c>
      <c r="I242" s="51" t="str">
        <f t="shared" si="35"/>
        <v>Nominal</v>
      </c>
      <c r="J242" s="132">
        <f t="shared" si="36"/>
        <v>0</v>
      </c>
      <c r="K242" s="156">
        <f>VLOOKUP(J242,'Radiation Sickness'!$B$5:$F$12,3,TRUE)</f>
        <v>0</v>
      </c>
      <c r="L242" s="156" t="str">
        <f>VLOOKUP(J242,'Radiation Sickness'!$B$5:$F$12,4,TRUE)</f>
        <v>1. Elevated</v>
      </c>
    </row>
    <row r="243" spans="2:12" ht="12.75">
      <c r="B243" s="82">
        <f t="shared" si="31"/>
        <v>2.737986731492264</v>
      </c>
      <c r="C243" s="79">
        <f t="shared" si="30"/>
        <v>206</v>
      </c>
      <c r="D243" s="48">
        <f>IF(C243&lt;=Configure!$E$54,C243/24,IF(C243&lt;=Configure!$E$55,C243/Configure!$E$54,C243/Configure!$E$55))</f>
        <v>8.583333333333334</v>
      </c>
      <c r="E243" s="54" t="str">
        <f>IF(C243&lt;=Configure!$E$54,Configure!$H$54,IF(C243&lt;=Configure!$E$55,Configure!$H$55,Configure!$H$56))</f>
        <v>Days</v>
      </c>
      <c r="F243" s="50">
        <f t="shared" si="32"/>
        <v>0</v>
      </c>
      <c r="G243" s="51" t="str">
        <f t="shared" si="33"/>
        <v>Normal</v>
      </c>
      <c r="H243" s="133">
        <f t="shared" si="34"/>
        <v>0</v>
      </c>
      <c r="I243" s="51" t="str">
        <f t="shared" si="35"/>
        <v>Nominal</v>
      </c>
      <c r="J243" s="132">
        <f t="shared" si="36"/>
        <v>0</v>
      </c>
      <c r="K243" s="156">
        <f>VLOOKUP(J243,'Radiation Sickness'!$B$5:$F$12,3,TRUE)</f>
        <v>0</v>
      </c>
      <c r="L243" s="156" t="str">
        <f>VLOOKUP(J243,'Radiation Sickness'!$B$5:$F$12,4,TRUE)</f>
        <v>1. Elevated</v>
      </c>
    </row>
    <row r="244" spans="2:12" ht="12.75">
      <c r="B244" s="82">
        <f t="shared" si="31"/>
        <v>2.7404753481830904</v>
      </c>
      <c r="C244" s="79">
        <f t="shared" si="30"/>
        <v>207</v>
      </c>
      <c r="D244" s="48">
        <f>IF(C244&lt;=Configure!$E$54,C244/24,IF(C244&lt;=Configure!$E$55,C244/Configure!$E$54,C244/Configure!$E$55))</f>
        <v>8.625</v>
      </c>
      <c r="E244" s="54" t="str">
        <f>IF(C244&lt;=Configure!$E$54,Configure!$H$54,IF(C244&lt;=Configure!$E$55,Configure!$H$55,Configure!$H$56))</f>
        <v>Days</v>
      </c>
      <c r="F244" s="50">
        <f t="shared" si="32"/>
        <v>0</v>
      </c>
      <c r="G244" s="51" t="str">
        <f t="shared" si="33"/>
        <v>Normal</v>
      </c>
      <c r="H244" s="133">
        <f t="shared" si="34"/>
        <v>0</v>
      </c>
      <c r="I244" s="51" t="str">
        <f t="shared" si="35"/>
        <v>Nominal</v>
      </c>
      <c r="J244" s="132">
        <f t="shared" si="36"/>
        <v>0</v>
      </c>
      <c r="K244" s="156">
        <f>VLOOKUP(J244,'Radiation Sickness'!$B$5:$F$12,3,TRUE)</f>
        <v>0</v>
      </c>
      <c r="L244" s="156" t="str">
        <f>VLOOKUP(J244,'Radiation Sickness'!$B$5:$F$12,4,TRUE)</f>
        <v>1. Elevated</v>
      </c>
    </row>
    <row r="245" spans="2:12" ht="12.75">
      <c r="B245" s="82">
        <f t="shared" si="31"/>
        <v>2.7429519714939294</v>
      </c>
      <c r="C245" s="79">
        <f t="shared" si="30"/>
        <v>208</v>
      </c>
      <c r="D245" s="48">
        <f>IF(C245&lt;=Configure!$E$54,C245/24,IF(C245&lt;=Configure!$E$55,C245/Configure!$E$54,C245/Configure!$E$55))</f>
        <v>8.666666666666666</v>
      </c>
      <c r="E245" s="54" t="str">
        <f>IF(C245&lt;=Configure!$E$54,Configure!$H$54,IF(C245&lt;=Configure!$E$55,Configure!$H$55,Configure!$H$56))</f>
        <v>Days</v>
      </c>
      <c r="F245" s="50">
        <f t="shared" si="32"/>
        <v>0</v>
      </c>
      <c r="G245" s="51" t="str">
        <f t="shared" si="33"/>
        <v>Normal</v>
      </c>
      <c r="H245" s="133">
        <f t="shared" si="34"/>
        <v>0</v>
      </c>
      <c r="I245" s="51" t="str">
        <f t="shared" si="35"/>
        <v>Nominal</v>
      </c>
      <c r="J245" s="132">
        <f t="shared" si="36"/>
        <v>0</v>
      </c>
      <c r="K245" s="156">
        <f>VLOOKUP(J245,'Radiation Sickness'!$B$5:$F$12,3,TRUE)</f>
        <v>0</v>
      </c>
      <c r="L245" s="156" t="str">
        <f>VLOOKUP(J245,'Radiation Sickness'!$B$5:$F$12,4,TRUE)</f>
        <v>1. Elevated</v>
      </c>
    </row>
    <row r="246" spans="2:12" ht="12.75">
      <c r="B246" s="82">
        <f t="shared" si="31"/>
        <v>2.7454167164698586</v>
      </c>
      <c r="C246" s="79">
        <f t="shared" si="30"/>
        <v>209</v>
      </c>
      <c r="D246" s="48">
        <f>IF(C246&lt;=Configure!$E$54,C246/24,IF(C246&lt;=Configure!$E$55,C246/Configure!$E$54,C246/Configure!$E$55))</f>
        <v>8.708333333333334</v>
      </c>
      <c r="E246" s="54" t="str">
        <f>IF(C246&lt;=Configure!$E$54,Configure!$H$54,IF(C246&lt;=Configure!$E$55,Configure!$H$55,Configure!$H$56))</f>
        <v>Days</v>
      </c>
      <c r="F246" s="50">
        <f t="shared" si="32"/>
        <v>0</v>
      </c>
      <c r="G246" s="51" t="str">
        <f t="shared" si="33"/>
        <v>Normal</v>
      </c>
      <c r="H246" s="133">
        <f t="shared" si="34"/>
        <v>0</v>
      </c>
      <c r="I246" s="51" t="str">
        <f t="shared" si="35"/>
        <v>Nominal</v>
      </c>
      <c r="J246" s="132">
        <f t="shared" si="36"/>
        <v>0</v>
      </c>
      <c r="K246" s="156">
        <f>VLOOKUP(J246,'Radiation Sickness'!$B$5:$F$12,3,TRUE)</f>
        <v>0</v>
      </c>
      <c r="L246" s="156" t="str">
        <f>VLOOKUP(J246,'Radiation Sickness'!$B$5:$F$12,4,TRUE)</f>
        <v>1. Elevated</v>
      </c>
    </row>
    <row r="247" spans="2:12" ht="12.75">
      <c r="B247" s="82">
        <f t="shared" si="31"/>
        <v>2.747869696508518</v>
      </c>
      <c r="C247" s="79">
        <f t="shared" si="30"/>
        <v>210</v>
      </c>
      <c r="D247" s="48">
        <f>IF(C247&lt;=Configure!$E$54,C247/24,IF(C247&lt;=Configure!$E$55,C247/Configure!$E$54,C247/Configure!$E$55))</f>
        <v>8.75</v>
      </c>
      <c r="E247" s="54" t="str">
        <f>IF(C247&lt;=Configure!$E$54,Configure!$H$54,IF(C247&lt;=Configure!$E$55,Configure!$H$55,Configure!$H$56))</f>
        <v>Days</v>
      </c>
      <c r="F247" s="50">
        <f t="shared" si="32"/>
        <v>0</v>
      </c>
      <c r="G247" s="51" t="str">
        <f t="shared" si="33"/>
        <v>Normal</v>
      </c>
      <c r="H247" s="133">
        <f t="shared" si="34"/>
        <v>0</v>
      </c>
      <c r="I247" s="51" t="str">
        <f t="shared" si="35"/>
        <v>Nominal</v>
      </c>
      <c r="J247" s="132">
        <f t="shared" si="36"/>
        <v>0</v>
      </c>
      <c r="K247" s="156">
        <f>VLOOKUP(J247,'Radiation Sickness'!$B$5:$F$12,3,TRUE)</f>
        <v>0</v>
      </c>
      <c r="L247" s="156" t="str">
        <f>VLOOKUP(J247,'Radiation Sickness'!$B$5:$F$12,4,TRUE)</f>
        <v>1. Elevated</v>
      </c>
    </row>
    <row r="248" spans="2:12" ht="12.75">
      <c r="B248" s="82">
        <f t="shared" si="31"/>
        <v>2.7503110233914185</v>
      </c>
      <c r="C248" s="79">
        <f t="shared" si="30"/>
        <v>211</v>
      </c>
      <c r="D248" s="48">
        <f>IF(C248&lt;=Configure!$E$54,C248/24,IF(C248&lt;=Configure!$E$55,C248/Configure!$E$54,C248/Configure!$E$55))</f>
        <v>8.791666666666666</v>
      </c>
      <c r="E248" s="54" t="str">
        <f>IF(C248&lt;=Configure!$E$54,Configure!$H$54,IF(C248&lt;=Configure!$E$55,Configure!$H$55,Configure!$H$56))</f>
        <v>Days</v>
      </c>
      <c r="F248" s="50">
        <f t="shared" si="32"/>
        <v>0</v>
      </c>
      <c r="G248" s="51" t="str">
        <f t="shared" si="33"/>
        <v>Normal</v>
      </c>
      <c r="H248" s="133">
        <f t="shared" si="34"/>
        <v>0</v>
      </c>
      <c r="I248" s="51" t="str">
        <f t="shared" si="35"/>
        <v>Nominal</v>
      </c>
      <c r="J248" s="132">
        <f t="shared" si="36"/>
        <v>0</v>
      </c>
      <c r="K248" s="156">
        <f>VLOOKUP(J248,'Radiation Sickness'!$B$5:$F$12,3,TRUE)</f>
        <v>0</v>
      </c>
      <c r="L248" s="156" t="str">
        <f>VLOOKUP(J248,'Radiation Sickness'!$B$5:$F$12,4,TRUE)</f>
        <v>1. Elevated</v>
      </c>
    </row>
    <row r="249" spans="2:12" ht="12.75">
      <c r="B249" s="82">
        <f t="shared" si="31"/>
        <v>2.752740807314505</v>
      </c>
      <c r="C249" s="79">
        <f t="shared" si="30"/>
        <v>212</v>
      </c>
      <c r="D249" s="48">
        <f>IF(C249&lt;=Configure!$E$54,C249/24,IF(C249&lt;=Configure!$E$55,C249/Configure!$E$54,C249/Configure!$E$55))</f>
        <v>8.833333333333334</v>
      </c>
      <c r="E249" s="54" t="str">
        <f>IF(C249&lt;=Configure!$E$54,Configure!$H$54,IF(C249&lt;=Configure!$E$55,Configure!$H$55,Configure!$H$56))</f>
        <v>Days</v>
      </c>
      <c r="F249" s="50">
        <f t="shared" si="32"/>
        <v>0</v>
      </c>
      <c r="G249" s="51" t="str">
        <f t="shared" si="33"/>
        <v>Normal</v>
      </c>
      <c r="H249" s="133">
        <f t="shared" si="34"/>
        <v>0</v>
      </c>
      <c r="I249" s="51" t="str">
        <f t="shared" si="35"/>
        <v>Nominal</v>
      </c>
      <c r="J249" s="132">
        <f t="shared" si="36"/>
        <v>0</v>
      </c>
      <c r="K249" s="156">
        <f>VLOOKUP(J249,'Radiation Sickness'!$B$5:$F$12,3,TRUE)</f>
        <v>0</v>
      </c>
      <c r="L249" s="156" t="str">
        <f>VLOOKUP(J249,'Radiation Sickness'!$B$5:$F$12,4,TRUE)</f>
        <v>1. Elevated</v>
      </c>
    </row>
    <row r="250" spans="2:12" ht="12.75">
      <c r="B250" s="82">
        <f t="shared" si="31"/>
        <v>2.7551591569180047</v>
      </c>
      <c r="C250" s="79">
        <f t="shared" si="30"/>
        <v>213</v>
      </c>
      <c r="D250" s="48">
        <f>IF(C250&lt;=Configure!$E$54,C250/24,IF(C250&lt;=Configure!$E$55,C250/Configure!$E$54,C250/Configure!$E$55))</f>
        <v>8.875</v>
      </c>
      <c r="E250" s="54" t="str">
        <f>IF(C250&lt;=Configure!$E$54,Configure!$H$54,IF(C250&lt;=Configure!$E$55,Configure!$H$55,Configure!$H$56))</f>
        <v>Days</v>
      </c>
      <c r="F250" s="50">
        <f t="shared" si="32"/>
        <v>0</v>
      </c>
      <c r="G250" s="51" t="str">
        <f t="shared" si="33"/>
        <v>Normal</v>
      </c>
      <c r="H250" s="133">
        <f t="shared" si="34"/>
        <v>0</v>
      </c>
      <c r="I250" s="51" t="str">
        <f t="shared" si="35"/>
        <v>Nominal</v>
      </c>
      <c r="J250" s="132">
        <f t="shared" si="36"/>
        <v>0</v>
      </c>
      <c r="K250" s="156">
        <f>VLOOKUP(J250,'Radiation Sickness'!$B$5:$F$12,3,TRUE)</f>
        <v>0</v>
      </c>
      <c r="L250" s="156" t="str">
        <f>VLOOKUP(J250,'Radiation Sickness'!$B$5:$F$12,4,TRUE)</f>
        <v>1. Elevated</v>
      </c>
    </row>
    <row r="251" spans="2:12" ht="12.75">
      <c r="B251" s="82">
        <f t="shared" si="31"/>
        <v>2.7575661793155697</v>
      </c>
      <c r="C251" s="79">
        <f t="shared" si="30"/>
        <v>214</v>
      </c>
      <c r="D251" s="48">
        <f>IF(C251&lt;=Configure!$E$54,C251/24,IF(C251&lt;=Configure!$E$55,C251/Configure!$E$54,C251/Configure!$E$55))</f>
        <v>8.916666666666666</v>
      </c>
      <c r="E251" s="54" t="str">
        <f>IF(C251&lt;=Configure!$E$54,Configure!$H$54,IF(C251&lt;=Configure!$E$55,Configure!$H$55,Configure!$H$56))</f>
        <v>Days</v>
      </c>
      <c r="F251" s="50">
        <f t="shared" si="32"/>
        <v>0</v>
      </c>
      <c r="G251" s="51" t="str">
        <f t="shared" si="33"/>
        <v>Normal</v>
      </c>
      <c r="H251" s="133">
        <f t="shared" si="34"/>
        <v>0</v>
      </c>
      <c r="I251" s="51" t="str">
        <f t="shared" si="35"/>
        <v>Nominal</v>
      </c>
      <c r="J251" s="132">
        <f t="shared" si="36"/>
        <v>0</v>
      </c>
      <c r="K251" s="156">
        <f>VLOOKUP(J251,'Radiation Sickness'!$B$5:$F$12,3,TRUE)</f>
        <v>0</v>
      </c>
      <c r="L251" s="156" t="str">
        <f>VLOOKUP(J251,'Radiation Sickness'!$B$5:$F$12,4,TRUE)</f>
        <v>1. Elevated</v>
      </c>
    </row>
    <row r="252" spans="2:12" ht="12.75">
      <c r="B252" s="82">
        <f t="shared" si="31"/>
        <v>2.7599619801227524</v>
      </c>
      <c r="C252" s="79">
        <f t="shared" si="30"/>
        <v>215</v>
      </c>
      <c r="D252" s="48">
        <f>IF(C252&lt;=Configure!$E$54,C252/24,IF(C252&lt;=Configure!$E$55,C252/Configure!$E$54,C252/Configure!$E$55))</f>
        <v>8.958333333333334</v>
      </c>
      <c r="E252" s="54" t="str">
        <f>IF(C252&lt;=Configure!$E$54,Configure!$H$54,IF(C252&lt;=Configure!$E$55,Configure!$H$55,Configure!$H$56))</f>
        <v>Days</v>
      </c>
      <c r="F252" s="50">
        <f t="shared" si="32"/>
        <v>0</v>
      </c>
      <c r="G252" s="51" t="str">
        <f t="shared" si="33"/>
        <v>Normal</v>
      </c>
      <c r="H252" s="133">
        <f t="shared" si="34"/>
        <v>0</v>
      </c>
      <c r="I252" s="51" t="str">
        <f t="shared" si="35"/>
        <v>Nominal</v>
      </c>
      <c r="J252" s="132">
        <f t="shared" si="36"/>
        <v>0</v>
      </c>
      <c r="K252" s="156">
        <f>VLOOKUP(J252,'Radiation Sickness'!$B$5:$F$12,3,TRUE)</f>
        <v>0</v>
      </c>
      <c r="L252" s="156" t="str">
        <f>VLOOKUP(J252,'Radiation Sickness'!$B$5:$F$12,4,TRUE)</f>
        <v>1. Elevated</v>
      </c>
    </row>
    <row r="253" spans="2:12" ht="12.75">
      <c r="B253" s="82">
        <f t="shared" si="31"/>
        <v>2.7623466634848057</v>
      </c>
      <c r="C253" s="79">
        <f t="shared" si="30"/>
        <v>216</v>
      </c>
      <c r="D253" s="48">
        <f>IF(C253&lt;=Configure!$E$54,C253/24,IF(C253&lt;=Configure!$E$55,C253/Configure!$E$54,C253/Configure!$E$55))</f>
        <v>9</v>
      </c>
      <c r="E253" s="54" t="str">
        <f>IF(C253&lt;=Configure!$E$54,Configure!$H$54,IF(C253&lt;=Configure!$E$55,Configure!$H$55,Configure!$H$56))</f>
        <v>Days</v>
      </c>
      <c r="F253" s="50">
        <f t="shared" si="32"/>
        <v>0</v>
      </c>
      <c r="G253" s="51" t="str">
        <f t="shared" si="33"/>
        <v>Normal</v>
      </c>
      <c r="H253" s="133">
        <f t="shared" si="34"/>
        <v>0</v>
      </c>
      <c r="I253" s="51" t="str">
        <f t="shared" si="35"/>
        <v>Nominal</v>
      </c>
      <c r="J253" s="132">
        <f t="shared" si="36"/>
        <v>0</v>
      </c>
      <c r="K253" s="156">
        <f>VLOOKUP(J253,'Radiation Sickness'!$B$5:$F$12,3,TRUE)</f>
        <v>0</v>
      </c>
      <c r="L253" s="156" t="str">
        <f>VLOOKUP(J253,'Radiation Sickness'!$B$5:$F$12,4,TRUE)</f>
        <v>1. Elevated</v>
      </c>
    </row>
    <row r="254" spans="2:12" ht="12.75">
      <c r="B254" s="82">
        <f t="shared" si="31"/>
        <v>2.764720332103851</v>
      </c>
      <c r="C254" s="79">
        <f t="shared" si="30"/>
        <v>217</v>
      </c>
      <c r="D254" s="48">
        <f>IF(C254&lt;=Configure!$E$54,C254/24,IF(C254&lt;=Configure!$E$55,C254/Configure!$E$54,C254/Configure!$E$55))</f>
        <v>9.041666666666666</v>
      </c>
      <c r="E254" s="54" t="str">
        <f>IF(C254&lt;=Configure!$E$54,Configure!$H$54,IF(C254&lt;=Configure!$E$55,Configure!$H$55,Configure!$H$56))</f>
        <v>Days</v>
      </c>
      <c r="F254" s="50">
        <f t="shared" si="32"/>
        <v>0</v>
      </c>
      <c r="G254" s="51" t="str">
        <f t="shared" si="33"/>
        <v>Normal</v>
      </c>
      <c r="H254" s="133">
        <f t="shared" si="34"/>
        <v>0</v>
      </c>
      <c r="I254" s="51" t="str">
        <f t="shared" si="35"/>
        <v>Nominal</v>
      </c>
      <c r="J254" s="132">
        <f t="shared" si="36"/>
        <v>0</v>
      </c>
      <c r="K254" s="156">
        <f>VLOOKUP(J254,'Radiation Sickness'!$B$5:$F$12,3,TRUE)</f>
        <v>0</v>
      </c>
      <c r="L254" s="156" t="str">
        <f>VLOOKUP(J254,'Radiation Sickness'!$B$5:$F$12,4,TRUE)</f>
        <v>1. Elevated</v>
      </c>
    </row>
    <row r="255" spans="2:12" ht="12.75">
      <c r="B255" s="82">
        <f t="shared" si="31"/>
        <v>2.7670830872654197</v>
      </c>
      <c r="C255" s="79">
        <f t="shared" si="30"/>
        <v>218</v>
      </c>
      <c r="D255" s="48">
        <f>IF(C255&lt;=Configure!$E$54,C255/24,IF(C255&lt;=Configure!$E$55,C255/Configure!$E$54,C255/Configure!$E$55))</f>
        <v>9.083333333333334</v>
      </c>
      <c r="E255" s="54" t="str">
        <f>IF(C255&lt;=Configure!$E$54,Configure!$H$54,IF(C255&lt;=Configure!$E$55,Configure!$H$55,Configure!$H$56))</f>
        <v>Days</v>
      </c>
      <c r="F255" s="50">
        <f t="shared" si="32"/>
        <v>0</v>
      </c>
      <c r="G255" s="51" t="str">
        <f t="shared" si="33"/>
        <v>Normal</v>
      </c>
      <c r="H255" s="133">
        <f t="shared" si="34"/>
        <v>0</v>
      </c>
      <c r="I255" s="51" t="str">
        <f t="shared" si="35"/>
        <v>Nominal</v>
      </c>
      <c r="J255" s="132">
        <f t="shared" si="36"/>
        <v>0</v>
      </c>
      <c r="K255" s="156">
        <f>VLOOKUP(J255,'Radiation Sickness'!$B$5:$F$12,3,TRUE)</f>
        <v>0</v>
      </c>
      <c r="L255" s="156" t="str">
        <f>VLOOKUP(J255,'Radiation Sickness'!$B$5:$F$12,4,TRUE)</f>
        <v>1. Elevated</v>
      </c>
    </row>
    <row r="256" spans="2:12" ht="12.75">
      <c r="B256" s="82">
        <f t="shared" si="31"/>
        <v>2.7694350288643848</v>
      </c>
      <c r="C256" s="79">
        <f t="shared" si="30"/>
        <v>219</v>
      </c>
      <c r="D256" s="48">
        <f>IF(C256&lt;=Configure!$E$54,C256/24,IF(C256&lt;=Configure!$E$55,C256/Configure!$E$54,C256/Configure!$E$55))</f>
        <v>9.125</v>
      </c>
      <c r="E256" s="54" t="str">
        <f>IF(C256&lt;=Configure!$E$54,Configure!$H$54,IF(C256&lt;=Configure!$E$55,Configure!$H$55,Configure!$H$56))</f>
        <v>Days</v>
      </c>
      <c r="F256" s="50">
        <f t="shared" si="32"/>
        <v>0</v>
      </c>
      <c r="G256" s="51" t="str">
        <f t="shared" si="33"/>
        <v>Normal</v>
      </c>
      <c r="H256" s="133">
        <f t="shared" si="34"/>
        <v>0</v>
      </c>
      <c r="I256" s="51" t="str">
        <f t="shared" si="35"/>
        <v>Nominal</v>
      </c>
      <c r="J256" s="132">
        <f t="shared" si="36"/>
        <v>0</v>
      </c>
      <c r="K256" s="156">
        <f>VLOOKUP(J256,'Radiation Sickness'!$B$5:$F$12,3,TRUE)</f>
        <v>0</v>
      </c>
      <c r="L256" s="156" t="str">
        <f>VLOOKUP(J256,'Radiation Sickness'!$B$5:$F$12,4,TRUE)</f>
        <v>1. Elevated</v>
      </c>
    </row>
    <row r="257" spans="2:12" ht="12.75">
      <c r="B257" s="82">
        <f t="shared" si="31"/>
        <v>2.7717762554303045</v>
      </c>
      <c r="C257" s="79">
        <f aca="true" t="shared" si="37" ref="C257:C320">$C$31+C256</f>
        <v>220</v>
      </c>
      <c r="D257" s="48">
        <f>IF(C257&lt;=Configure!$E$54,C257/24,IF(C257&lt;=Configure!$E$55,C257/Configure!$E$54,C257/Configure!$E$55))</f>
        <v>9.166666666666666</v>
      </c>
      <c r="E257" s="54" t="str">
        <f>IF(C257&lt;=Configure!$E$54,Configure!$H$54,IF(C257&lt;=Configure!$E$55,Configure!$H$55,Configure!$H$56))</f>
        <v>Days</v>
      </c>
      <c r="F257" s="50">
        <f t="shared" si="32"/>
        <v>0</v>
      </c>
      <c r="G257" s="51" t="str">
        <f t="shared" si="33"/>
        <v>Normal</v>
      </c>
      <c r="H257" s="133">
        <f t="shared" si="34"/>
        <v>0</v>
      </c>
      <c r="I257" s="51" t="str">
        <f t="shared" si="35"/>
        <v>Nominal</v>
      </c>
      <c r="J257" s="132">
        <f t="shared" si="36"/>
        <v>0</v>
      </c>
      <c r="K257" s="156">
        <f>VLOOKUP(J257,'Radiation Sickness'!$B$5:$F$12,3,TRUE)</f>
        <v>0</v>
      </c>
      <c r="L257" s="156" t="str">
        <f>VLOOKUP(J257,'Radiation Sickness'!$B$5:$F$12,4,TRUE)</f>
        <v>1. Elevated</v>
      </c>
    </row>
    <row r="258" spans="2:12" ht="12.75">
      <c r="B258" s="82">
        <f t="shared" si="31"/>
        <v>2.774106864152188</v>
      </c>
      <c r="C258" s="79">
        <f t="shared" si="37"/>
        <v>221</v>
      </c>
      <c r="D258" s="48">
        <f>IF(C258&lt;=Configure!$E$54,C258/24,IF(C258&lt;=Configure!$E$55,C258/Configure!$E$54,C258/Configure!$E$55))</f>
        <v>9.208333333333334</v>
      </c>
      <c r="E258" s="54" t="str">
        <f>IF(C258&lt;=Configure!$E$54,Configure!$H$54,IF(C258&lt;=Configure!$E$55,Configure!$H$55,Configure!$H$56))</f>
        <v>Days</v>
      </c>
      <c r="F258" s="50">
        <f t="shared" si="32"/>
        <v>0</v>
      </c>
      <c r="G258" s="51" t="str">
        <f t="shared" si="33"/>
        <v>Normal</v>
      </c>
      <c r="H258" s="133">
        <f t="shared" si="34"/>
        <v>0</v>
      </c>
      <c r="I258" s="51" t="str">
        <f t="shared" si="35"/>
        <v>Nominal</v>
      </c>
      <c r="J258" s="132">
        <f t="shared" si="36"/>
        <v>0</v>
      </c>
      <c r="K258" s="156">
        <f>VLOOKUP(J258,'Radiation Sickness'!$B$5:$F$12,3,TRUE)</f>
        <v>0</v>
      </c>
      <c r="L258" s="156" t="str">
        <f>VLOOKUP(J258,'Radiation Sickness'!$B$5:$F$12,4,TRUE)</f>
        <v>1. Elevated</v>
      </c>
    </row>
    <row r="259" spans="2:12" ht="12.75">
      <c r="B259" s="82">
        <f t="shared" si="31"/>
        <v>2.776426950902709</v>
      </c>
      <c r="C259" s="79">
        <f t="shared" si="37"/>
        <v>222</v>
      </c>
      <c r="D259" s="48">
        <f>IF(C259&lt;=Configure!$E$54,C259/24,IF(C259&lt;=Configure!$E$55,C259/Configure!$E$54,C259/Configure!$E$55))</f>
        <v>9.25</v>
      </c>
      <c r="E259" s="54" t="str">
        <f>IF(C259&lt;=Configure!$E$54,Configure!$H$54,IF(C259&lt;=Configure!$E$55,Configure!$H$55,Configure!$H$56))</f>
        <v>Days</v>
      </c>
      <c r="F259" s="50">
        <f t="shared" si="32"/>
        <v>0</v>
      </c>
      <c r="G259" s="51" t="str">
        <f t="shared" si="33"/>
        <v>Normal</v>
      </c>
      <c r="H259" s="133">
        <f t="shared" si="34"/>
        <v>0</v>
      </c>
      <c r="I259" s="51" t="str">
        <f t="shared" si="35"/>
        <v>Nominal</v>
      </c>
      <c r="J259" s="132">
        <f t="shared" si="36"/>
        <v>0</v>
      </c>
      <c r="K259" s="156">
        <f>VLOOKUP(J259,'Radiation Sickness'!$B$5:$F$12,3,TRUE)</f>
        <v>0</v>
      </c>
      <c r="L259" s="156" t="str">
        <f>VLOOKUP(J259,'Radiation Sickness'!$B$5:$F$12,4,TRUE)</f>
        <v>1. Elevated</v>
      </c>
    </row>
    <row r="260" spans="2:12" ht="12.75">
      <c r="B260" s="82">
        <f t="shared" si="31"/>
        <v>2.7787366102618636</v>
      </c>
      <c r="C260" s="79">
        <f t="shared" si="37"/>
        <v>223</v>
      </c>
      <c r="D260" s="48">
        <f>IF(C260&lt;=Configure!$E$54,C260/24,IF(C260&lt;=Configure!$E$55,C260/Configure!$E$54,C260/Configure!$E$55))</f>
        <v>9.291666666666666</v>
      </c>
      <c r="E260" s="54" t="str">
        <f>IF(C260&lt;=Configure!$E$54,Configure!$H$54,IF(C260&lt;=Configure!$E$55,Configure!$H$55,Configure!$H$56))</f>
        <v>Days</v>
      </c>
      <c r="F260" s="50">
        <f t="shared" si="32"/>
        <v>0</v>
      </c>
      <c r="G260" s="51" t="str">
        <f t="shared" si="33"/>
        <v>Normal</v>
      </c>
      <c r="H260" s="133">
        <f t="shared" si="34"/>
        <v>0</v>
      </c>
      <c r="I260" s="51" t="str">
        <f t="shared" si="35"/>
        <v>Nominal</v>
      </c>
      <c r="J260" s="132">
        <f t="shared" si="36"/>
        <v>0</v>
      </c>
      <c r="K260" s="156">
        <f>VLOOKUP(J260,'Radiation Sickness'!$B$5:$F$12,3,TRUE)</f>
        <v>0</v>
      </c>
      <c r="L260" s="156" t="str">
        <f>VLOOKUP(J260,'Radiation Sickness'!$B$5:$F$12,4,TRUE)</f>
        <v>1. Elevated</v>
      </c>
    </row>
    <row r="261" spans="2:12" ht="12.75">
      <c r="B261" s="82">
        <f t="shared" si="31"/>
        <v>2.781035935540111</v>
      </c>
      <c r="C261" s="79">
        <f t="shared" si="37"/>
        <v>224</v>
      </c>
      <c r="D261" s="48">
        <f>IF(C261&lt;=Configure!$E$54,C261/24,IF(C261&lt;=Configure!$E$55,C261/Configure!$E$54,C261/Configure!$E$55))</f>
        <v>9.333333333333334</v>
      </c>
      <c r="E261" s="54" t="str">
        <f>IF(C261&lt;=Configure!$E$54,Configure!$H$54,IF(C261&lt;=Configure!$E$55,Configure!$H$55,Configure!$H$56))</f>
        <v>Days</v>
      </c>
      <c r="F261" s="50">
        <f t="shared" si="32"/>
        <v>0</v>
      </c>
      <c r="G261" s="51" t="str">
        <f t="shared" si="33"/>
        <v>Normal</v>
      </c>
      <c r="H261" s="133">
        <f t="shared" si="34"/>
        <v>0</v>
      </c>
      <c r="I261" s="51" t="str">
        <f t="shared" si="35"/>
        <v>Nominal</v>
      </c>
      <c r="J261" s="132">
        <f t="shared" si="36"/>
        <v>0</v>
      </c>
      <c r="K261" s="156">
        <f>VLOOKUP(J261,'Radiation Sickness'!$B$5:$F$12,3,TRUE)</f>
        <v>0</v>
      </c>
      <c r="L261" s="156" t="str">
        <f>VLOOKUP(J261,'Radiation Sickness'!$B$5:$F$12,4,TRUE)</f>
        <v>1. Elevated</v>
      </c>
    </row>
    <row r="262" spans="2:12" ht="12.75">
      <c r="B262" s="82">
        <f t="shared" si="31"/>
        <v>2.7833250188009915</v>
      </c>
      <c r="C262" s="79">
        <f t="shared" si="37"/>
        <v>225</v>
      </c>
      <c r="D262" s="48">
        <f>IF(C262&lt;=Configure!$E$54,C262/24,IF(C262&lt;=Configure!$E$55,C262/Configure!$E$54,C262/Configure!$E$55))</f>
        <v>9.375</v>
      </c>
      <c r="E262" s="54" t="str">
        <f>IF(C262&lt;=Configure!$E$54,Configure!$H$54,IF(C262&lt;=Configure!$E$55,Configure!$H$55,Configure!$H$56))</f>
        <v>Days</v>
      </c>
      <c r="F262" s="50">
        <f t="shared" si="32"/>
        <v>0</v>
      </c>
      <c r="G262" s="51" t="str">
        <f t="shared" si="33"/>
        <v>Normal</v>
      </c>
      <c r="H262" s="133">
        <f t="shared" si="34"/>
        <v>0</v>
      </c>
      <c r="I262" s="51" t="str">
        <f t="shared" si="35"/>
        <v>Nominal</v>
      </c>
      <c r="J262" s="132">
        <f t="shared" si="36"/>
        <v>0</v>
      </c>
      <c r="K262" s="156">
        <f>VLOOKUP(J262,'Radiation Sickness'!$B$5:$F$12,3,TRUE)</f>
        <v>0</v>
      </c>
      <c r="L262" s="156" t="str">
        <f>VLOOKUP(J262,'Radiation Sickness'!$B$5:$F$12,4,TRUE)</f>
        <v>1. Elevated</v>
      </c>
    </row>
    <row r="263" spans="2:12" ht="12.75">
      <c r="B263" s="82">
        <f t="shared" si="31"/>
        <v>2.785603950883246</v>
      </c>
      <c r="C263" s="79">
        <f t="shared" si="37"/>
        <v>226</v>
      </c>
      <c r="D263" s="48">
        <f>IF(C263&lt;=Configure!$E$54,C263/24,IF(C263&lt;=Configure!$E$55,C263/Configure!$E$54,C263/Configure!$E$55))</f>
        <v>9.416666666666666</v>
      </c>
      <c r="E263" s="54" t="str">
        <f>IF(C263&lt;=Configure!$E$54,Configure!$H$54,IF(C263&lt;=Configure!$E$55,Configure!$H$55,Configure!$H$56))</f>
        <v>Days</v>
      </c>
      <c r="F263" s="50">
        <f t="shared" si="32"/>
        <v>0</v>
      </c>
      <c r="G263" s="51" t="str">
        <f t="shared" si="33"/>
        <v>Normal</v>
      </c>
      <c r="H263" s="133">
        <f t="shared" si="34"/>
        <v>0</v>
      </c>
      <c r="I263" s="51" t="str">
        <f t="shared" si="35"/>
        <v>Nominal</v>
      </c>
      <c r="J263" s="132">
        <f t="shared" si="36"/>
        <v>0</v>
      </c>
      <c r="K263" s="156">
        <f>VLOOKUP(J263,'Radiation Sickness'!$B$5:$F$12,3,TRUE)</f>
        <v>0</v>
      </c>
      <c r="L263" s="156" t="str">
        <f>VLOOKUP(J263,'Radiation Sickness'!$B$5:$F$12,4,TRUE)</f>
        <v>1. Elevated</v>
      </c>
    </row>
    <row r="264" spans="2:12" ht="12.75">
      <c r="B264" s="82">
        <f t="shared" si="31"/>
        <v>2.787872821422443</v>
      </c>
      <c r="C264" s="79">
        <f t="shared" si="37"/>
        <v>227</v>
      </c>
      <c r="D264" s="48">
        <f>IF(C264&lt;=Configure!$E$54,C264/24,IF(C264&lt;=Configure!$E$55,C264/Configure!$E$54,C264/Configure!$E$55))</f>
        <v>9.458333333333334</v>
      </c>
      <c r="E264" s="54" t="str">
        <f>IF(C264&lt;=Configure!$E$54,Configure!$H$54,IF(C264&lt;=Configure!$E$55,Configure!$H$55,Configure!$H$56))</f>
        <v>Days</v>
      </c>
      <c r="F264" s="50">
        <f t="shared" si="32"/>
        <v>0</v>
      </c>
      <c r="G264" s="51" t="str">
        <f t="shared" si="33"/>
        <v>Normal</v>
      </c>
      <c r="H264" s="133">
        <f t="shared" si="34"/>
        <v>0</v>
      </c>
      <c r="I264" s="51" t="str">
        <f t="shared" si="35"/>
        <v>Nominal</v>
      </c>
      <c r="J264" s="132">
        <f t="shared" si="36"/>
        <v>0</v>
      </c>
      <c r="K264" s="156">
        <f>VLOOKUP(J264,'Radiation Sickness'!$B$5:$F$12,3,TRUE)</f>
        <v>0</v>
      </c>
      <c r="L264" s="156" t="str">
        <f>VLOOKUP(J264,'Radiation Sickness'!$B$5:$F$12,4,TRUE)</f>
        <v>1. Elevated</v>
      </c>
    </row>
    <row r="265" spans="2:12" ht="12.75">
      <c r="B265" s="82">
        <f t="shared" si="31"/>
        <v>2.790131718872139</v>
      </c>
      <c r="C265" s="79">
        <f t="shared" si="37"/>
        <v>228</v>
      </c>
      <c r="D265" s="48">
        <f>IF(C265&lt;=Configure!$E$54,C265/24,IF(C265&lt;=Configure!$E$55,C265/Configure!$E$54,C265/Configure!$E$55))</f>
        <v>9.5</v>
      </c>
      <c r="E265" s="54" t="str">
        <f>IF(C265&lt;=Configure!$E$54,Configure!$H$54,IF(C265&lt;=Configure!$E$55,Configure!$H$55,Configure!$H$56))</f>
        <v>Days</v>
      </c>
      <c r="F265" s="50">
        <f t="shared" si="32"/>
        <v>0</v>
      </c>
      <c r="G265" s="51" t="str">
        <f t="shared" si="33"/>
        <v>Normal</v>
      </c>
      <c r="H265" s="133">
        <f t="shared" si="34"/>
        <v>0</v>
      </c>
      <c r="I265" s="51" t="str">
        <f t="shared" si="35"/>
        <v>Nominal</v>
      </c>
      <c r="J265" s="132">
        <f t="shared" si="36"/>
        <v>0</v>
      </c>
      <c r="K265" s="156">
        <f>VLOOKUP(J265,'Radiation Sickness'!$B$5:$F$12,3,TRUE)</f>
        <v>0</v>
      </c>
      <c r="L265" s="156" t="str">
        <f>VLOOKUP(J265,'Radiation Sickness'!$B$5:$F$12,4,TRUE)</f>
        <v>1. Elevated</v>
      </c>
    </row>
    <row r="266" spans="2:12" ht="12.75">
      <c r="B266" s="82">
        <f t="shared" si="31"/>
        <v>2.7923807305245645</v>
      </c>
      <c r="C266" s="79">
        <f t="shared" si="37"/>
        <v>229</v>
      </c>
      <c r="D266" s="48">
        <f>IF(C266&lt;=Configure!$E$54,C266/24,IF(C266&lt;=Configure!$E$55,C266/Configure!$E$54,C266/Configure!$E$55))</f>
        <v>9.541666666666666</v>
      </c>
      <c r="E266" s="54" t="str">
        <f>IF(C266&lt;=Configure!$E$54,Configure!$H$54,IF(C266&lt;=Configure!$E$55,Configure!$H$55,Configure!$H$56))</f>
        <v>Days</v>
      </c>
      <c r="F266" s="50">
        <f t="shared" si="32"/>
        <v>0</v>
      </c>
      <c r="G266" s="51" t="str">
        <f t="shared" si="33"/>
        <v>Normal</v>
      </c>
      <c r="H266" s="133">
        <f t="shared" si="34"/>
        <v>0</v>
      </c>
      <c r="I266" s="51" t="str">
        <f t="shared" si="35"/>
        <v>Nominal</v>
      </c>
      <c r="J266" s="132">
        <f t="shared" si="36"/>
        <v>0</v>
      </c>
      <c r="K266" s="156">
        <f>VLOOKUP(J266,'Radiation Sickness'!$B$5:$F$12,3,TRUE)</f>
        <v>0</v>
      </c>
      <c r="L266" s="156" t="str">
        <f>VLOOKUP(J266,'Radiation Sickness'!$B$5:$F$12,4,TRUE)</f>
        <v>1. Elevated</v>
      </c>
    </row>
    <row r="267" spans="2:12" ht="12.75">
      <c r="B267" s="82">
        <f t="shared" si="31"/>
        <v>2.7946199425308698</v>
      </c>
      <c r="C267" s="79">
        <f t="shared" si="37"/>
        <v>230</v>
      </c>
      <c r="D267" s="48">
        <f>IF(C267&lt;=Configure!$E$54,C267/24,IF(C267&lt;=Configure!$E$55,C267/Configure!$E$54,C267/Configure!$E$55))</f>
        <v>9.583333333333334</v>
      </c>
      <c r="E267" s="54" t="str">
        <f>IF(C267&lt;=Configure!$E$54,Configure!$H$54,IF(C267&lt;=Configure!$E$55,Configure!$H$55,Configure!$H$56))</f>
        <v>Days</v>
      </c>
      <c r="F267" s="50">
        <f t="shared" si="32"/>
        <v>0</v>
      </c>
      <c r="G267" s="51" t="str">
        <f t="shared" si="33"/>
        <v>Normal</v>
      </c>
      <c r="H267" s="133">
        <f t="shared" si="34"/>
        <v>0</v>
      </c>
      <c r="I267" s="51" t="str">
        <f t="shared" si="35"/>
        <v>Nominal</v>
      </c>
      <c r="J267" s="132">
        <f t="shared" si="36"/>
        <v>0</v>
      </c>
      <c r="K267" s="156">
        <f>VLOOKUP(J267,'Radiation Sickness'!$B$5:$F$12,3,TRUE)</f>
        <v>0</v>
      </c>
      <c r="L267" s="156" t="str">
        <f>VLOOKUP(J267,'Radiation Sickness'!$B$5:$F$12,4,TRUE)</f>
        <v>1. Elevated</v>
      </c>
    </row>
    <row r="268" spans="2:12" ht="12.75">
      <c r="B268" s="82">
        <f t="shared" si="31"/>
        <v>2.796849439920923</v>
      </c>
      <c r="C268" s="79">
        <f t="shared" si="37"/>
        <v>231</v>
      </c>
      <c r="D268" s="48">
        <f>IF(C268&lt;=Configure!$E$54,C268/24,IF(C268&lt;=Configure!$E$55,C268/Configure!$E$54,C268/Configure!$E$55))</f>
        <v>9.625</v>
      </c>
      <c r="E268" s="54" t="str">
        <f>IF(C268&lt;=Configure!$E$54,Configure!$H$54,IF(C268&lt;=Configure!$E$55,Configure!$H$55,Configure!$H$56))</f>
        <v>Days</v>
      </c>
      <c r="F268" s="50">
        <f t="shared" si="32"/>
        <v>0</v>
      </c>
      <c r="G268" s="51" t="str">
        <f t="shared" si="33"/>
        <v>Normal</v>
      </c>
      <c r="H268" s="133">
        <f t="shared" si="34"/>
        <v>0</v>
      </c>
      <c r="I268" s="51" t="str">
        <f t="shared" si="35"/>
        <v>Nominal</v>
      </c>
      <c r="J268" s="132">
        <f t="shared" si="36"/>
        <v>0</v>
      </c>
      <c r="K268" s="156">
        <f>VLOOKUP(J268,'Radiation Sickness'!$B$5:$F$12,3,TRUE)</f>
        <v>0</v>
      </c>
      <c r="L268" s="156" t="str">
        <f>VLOOKUP(J268,'Radiation Sickness'!$B$5:$F$12,4,TRUE)</f>
        <v>1. Elevated</v>
      </c>
    </row>
    <row r="269" spans="2:12" ht="12.75">
      <c r="B269" s="82">
        <f aca="true" t="shared" si="38" ref="B269:B332">LOG(C269,7)</f>
        <v>2.7990693066226893</v>
      </c>
      <c r="C269" s="79">
        <f t="shared" si="37"/>
        <v>232</v>
      </c>
      <c r="D269" s="48">
        <f>IF(C269&lt;=Configure!$E$54,C269/24,IF(C269&lt;=Configure!$E$55,C269/Configure!$E$54,C269/Configure!$E$55))</f>
        <v>9.666666666666666</v>
      </c>
      <c r="E269" s="54" t="str">
        <f>IF(C269&lt;=Configure!$E$54,Configure!$H$54,IF(C269&lt;=Configure!$E$55,Configure!$H$55,Configure!$H$56))</f>
        <v>Days</v>
      </c>
      <c r="F269" s="50">
        <f aca="true" t="shared" si="39" ref="F269:F332">$C$30/(10^B269)</f>
        <v>0</v>
      </c>
      <c r="G269" s="51" t="str">
        <f aca="true" t="shared" si="40" ref="G269:G332">IF(F269&lt;=$N$41,IF(F269&lt;=$N$42,IF(F269&lt;=$N$43,IF(F269&lt;=$N$44,$S$44,$S$43),$S$42),$S$41),$S$40)</f>
        <v>Normal</v>
      </c>
      <c r="H269" s="133">
        <f aca="true" t="shared" si="41" ref="H269:H332">F269/$C$26</f>
        <v>0</v>
      </c>
      <c r="I269" s="51" t="str">
        <f aca="true" t="shared" si="42" ref="I269:I332">IF(H269&lt;=$N$49,IF(H269&lt;=$N$50,IF(H269&lt;=$N$51,IF(H269&lt;=$N$52,$S$52,$S$51),$S$50),$S$49),$S$48)</f>
        <v>Nominal</v>
      </c>
      <c r="J269" s="132">
        <f aca="true" t="shared" si="43" ref="J269:J332">J268+H269</f>
        <v>0</v>
      </c>
      <c r="K269" s="156">
        <f>VLOOKUP(J269,'Radiation Sickness'!$B$5:$F$12,3,TRUE)</f>
        <v>0</v>
      </c>
      <c r="L269" s="156" t="str">
        <f>VLOOKUP(J269,'Radiation Sickness'!$B$5:$F$12,4,TRUE)</f>
        <v>1. Elevated</v>
      </c>
    </row>
    <row r="270" spans="2:12" ht="12.75">
      <c r="B270" s="82">
        <f t="shared" si="38"/>
        <v>2.8012796254811825</v>
      </c>
      <c r="C270" s="79">
        <f t="shared" si="37"/>
        <v>233</v>
      </c>
      <c r="D270" s="48">
        <f>IF(C270&lt;=Configure!$E$54,C270/24,IF(C270&lt;=Configure!$E$55,C270/Configure!$E$54,C270/Configure!$E$55))</f>
        <v>9.708333333333334</v>
      </c>
      <c r="E270" s="54" t="str">
        <f>IF(C270&lt;=Configure!$E$54,Configure!$H$54,IF(C270&lt;=Configure!$E$55,Configure!$H$55,Configure!$H$56))</f>
        <v>Days</v>
      </c>
      <c r="F270" s="50">
        <f t="shared" si="39"/>
        <v>0</v>
      </c>
      <c r="G270" s="51" t="str">
        <f t="shared" si="40"/>
        <v>Normal</v>
      </c>
      <c r="H270" s="133">
        <f t="shared" si="41"/>
        <v>0</v>
      </c>
      <c r="I270" s="51" t="str">
        <f t="shared" si="42"/>
        <v>Nominal</v>
      </c>
      <c r="J270" s="132">
        <f t="shared" si="43"/>
        <v>0</v>
      </c>
      <c r="K270" s="156">
        <f>VLOOKUP(J270,'Radiation Sickness'!$B$5:$F$12,3,TRUE)</f>
        <v>0</v>
      </c>
      <c r="L270" s="156" t="str">
        <f>VLOOKUP(J270,'Radiation Sickness'!$B$5:$F$12,4,TRUE)</f>
        <v>1. Elevated</v>
      </c>
    </row>
    <row r="271" spans="2:12" ht="12.75">
      <c r="B271" s="82">
        <f t="shared" si="38"/>
        <v>2.8034804782770224</v>
      </c>
      <c r="C271" s="79">
        <f t="shared" si="37"/>
        <v>234</v>
      </c>
      <c r="D271" s="48">
        <f>IF(C271&lt;=Configure!$E$54,C271/24,IF(C271&lt;=Configure!$E$55,C271/Configure!$E$54,C271/Configure!$E$55))</f>
        <v>9.75</v>
      </c>
      <c r="E271" s="54" t="str">
        <f>IF(C271&lt;=Configure!$E$54,Configure!$H$54,IF(C271&lt;=Configure!$E$55,Configure!$H$55,Configure!$H$56))</f>
        <v>Days</v>
      </c>
      <c r="F271" s="50">
        <f t="shared" si="39"/>
        <v>0</v>
      </c>
      <c r="G271" s="51" t="str">
        <f t="shared" si="40"/>
        <v>Normal</v>
      </c>
      <c r="H271" s="133">
        <f t="shared" si="41"/>
        <v>0</v>
      </c>
      <c r="I271" s="51" t="str">
        <f t="shared" si="42"/>
        <v>Nominal</v>
      </c>
      <c r="J271" s="132">
        <f t="shared" si="43"/>
        <v>0</v>
      </c>
      <c r="K271" s="156">
        <f>VLOOKUP(J271,'Radiation Sickness'!$B$5:$F$12,3,TRUE)</f>
        <v>0</v>
      </c>
      <c r="L271" s="156" t="str">
        <f>VLOOKUP(J271,'Radiation Sickness'!$B$5:$F$12,4,TRUE)</f>
        <v>1. Elevated</v>
      </c>
    </row>
    <row r="272" spans="2:12" ht="12.75">
      <c r="B272" s="82">
        <f t="shared" si="38"/>
        <v>2.8056719457445864</v>
      </c>
      <c r="C272" s="79">
        <f t="shared" si="37"/>
        <v>235</v>
      </c>
      <c r="D272" s="48">
        <f>IF(C272&lt;=Configure!$E$54,C272/24,IF(C272&lt;=Configure!$E$55,C272/Configure!$E$54,C272/Configure!$E$55))</f>
        <v>9.791666666666666</v>
      </c>
      <c r="E272" s="54" t="str">
        <f>IF(C272&lt;=Configure!$E$54,Configure!$H$54,IF(C272&lt;=Configure!$E$55,Configure!$H$55,Configure!$H$56))</f>
        <v>Days</v>
      </c>
      <c r="F272" s="50">
        <f t="shared" si="39"/>
        <v>0</v>
      </c>
      <c r="G272" s="51" t="str">
        <f t="shared" si="40"/>
        <v>Normal</v>
      </c>
      <c r="H272" s="133">
        <f t="shared" si="41"/>
        <v>0</v>
      </c>
      <c r="I272" s="51" t="str">
        <f t="shared" si="42"/>
        <v>Nominal</v>
      </c>
      <c r="J272" s="132">
        <f t="shared" si="43"/>
        <v>0</v>
      </c>
      <c r="K272" s="156">
        <f>VLOOKUP(J272,'Radiation Sickness'!$B$5:$F$12,3,TRUE)</f>
        <v>0</v>
      </c>
      <c r="L272" s="156" t="str">
        <f>VLOOKUP(J272,'Radiation Sickness'!$B$5:$F$12,4,TRUE)</f>
        <v>1. Elevated</v>
      </c>
    </row>
    <row r="273" spans="2:12" ht="12.75">
      <c r="B273" s="82">
        <f t="shared" si="38"/>
        <v>2.807854107589784</v>
      </c>
      <c r="C273" s="79">
        <f t="shared" si="37"/>
        <v>236</v>
      </c>
      <c r="D273" s="48">
        <f>IF(C273&lt;=Configure!$E$54,C273/24,IF(C273&lt;=Configure!$E$55,C273/Configure!$E$54,C273/Configure!$E$55))</f>
        <v>9.833333333333334</v>
      </c>
      <c r="E273" s="54" t="str">
        <f>IF(C273&lt;=Configure!$E$54,Configure!$H$54,IF(C273&lt;=Configure!$E$55,Configure!$H$55,Configure!$H$56))</f>
        <v>Days</v>
      </c>
      <c r="F273" s="50">
        <f t="shared" si="39"/>
        <v>0</v>
      </c>
      <c r="G273" s="51" t="str">
        <f t="shared" si="40"/>
        <v>Normal</v>
      </c>
      <c r="H273" s="133">
        <f t="shared" si="41"/>
        <v>0</v>
      </c>
      <c r="I273" s="51" t="str">
        <f t="shared" si="42"/>
        <v>Nominal</v>
      </c>
      <c r="J273" s="132">
        <f t="shared" si="43"/>
        <v>0</v>
      </c>
      <c r="K273" s="156">
        <f>VLOOKUP(J273,'Radiation Sickness'!$B$5:$F$12,3,TRUE)</f>
        <v>0</v>
      </c>
      <c r="L273" s="156" t="str">
        <f>VLOOKUP(J273,'Radiation Sickness'!$B$5:$F$12,4,TRUE)</f>
        <v>1. Elevated</v>
      </c>
    </row>
    <row r="274" spans="2:12" ht="12.75">
      <c r="B274" s="82">
        <f t="shared" si="38"/>
        <v>2.8100270425074494</v>
      </c>
      <c r="C274" s="79">
        <f t="shared" si="37"/>
        <v>237</v>
      </c>
      <c r="D274" s="48">
        <f>IF(C274&lt;=Configure!$E$54,C274/24,IF(C274&lt;=Configure!$E$55,C274/Configure!$E$54,C274/Configure!$E$55))</f>
        <v>9.875</v>
      </c>
      <c r="E274" s="54" t="str">
        <f>IF(C274&lt;=Configure!$E$54,Configure!$H$54,IF(C274&lt;=Configure!$E$55,Configure!$H$55,Configure!$H$56))</f>
        <v>Days</v>
      </c>
      <c r="F274" s="50">
        <f t="shared" si="39"/>
        <v>0</v>
      </c>
      <c r="G274" s="51" t="str">
        <f t="shared" si="40"/>
        <v>Normal</v>
      </c>
      <c r="H274" s="133">
        <f t="shared" si="41"/>
        <v>0</v>
      </c>
      <c r="I274" s="51" t="str">
        <f t="shared" si="42"/>
        <v>Nominal</v>
      </c>
      <c r="J274" s="132">
        <f t="shared" si="43"/>
        <v>0</v>
      </c>
      <c r="K274" s="156">
        <f>VLOOKUP(J274,'Radiation Sickness'!$B$5:$F$12,3,TRUE)</f>
        <v>0</v>
      </c>
      <c r="L274" s="156" t="str">
        <f>VLOOKUP(J274,'Radiation Sickness'!$B$5:$F$12,4,TRUE)</f>
        <v>1. Elevated</v>
      </c>
    </row>
    <row r="275" spans="2:12" ht="12.75">
      <c r="B275" s="82">
        <f t="shared" si="38"/>
        <v>2.81219082819837</v>
      </c>
      <c r="C275" s="79">
        <f t="shared" si="37"/>
        <v>238</v>
      </c>
      <c r="D275" s="48">
        <f>IF(C275&lt;=Configure!$E$54,C275/24,IF(C275&lt;=Configure!$E$55,C275/Configure!$E$54,C275/Configure!$E$55))</f>
        <v>9.916666666666666</v>
      </c>
      <c r="E275" s="54" t="str">
        <f>IF(C275&lt;=Configure!$E$54,Configure!$H$54,IF(C275&lt;=Configure!$E$55,Configure!$H$55,Configure!$H$56))</f>
        <v>Days</v>
      </c>
      <c r="F275" s="50">
        <f t="shared" si="39"/>
        <v>0</v>
      </c>
      <c r="G275" s="51" t="str">
        <f t="shared" si="40"/>
        <v>Normal</v>
      </c>
      <c r="H275" s="133">
        <f t="shared" si="41"/>
        <v>0</v>
      </c>
      <c r="I275" s="51" t="str">
        <f t="shared" si="42"/>
        <v>Nominal</v>
      </c>
      <c r="J275" s="132">
        <f t="shared" si="43"/>
        <v>0</v>
      </c>
      <c r="K275" s="156">
        <f>VLOOKUP(J275,'Radiation Sickness'!$B$5:$F$12,3,TRUE)</f>
        <v>0</v>
      </c>
      <c r="L275" s="156" t="str">
        <f>VLOOKUP(J275,'Radiation Sickness'!$B$5:$F$12,4,TRUE)</f>
        <v>1. Elevated</v>
      </c>
    </row>
    <row r="276" spans="2:12" ht="12.75">
      <c r="B276" s="82">
        <f t="shared" si="38"/>
        <v>2.814345541385961</v>
      </c>
      <c r="C276" s="79">
        <f t="shared" si="37"/>
        <v>239</v>
      </c>
      <c r="D276" s="48">
        <f>IF(C276&lt;=Configure!$E$54,C276/24,IF(C276&lt;=Configure!$E$55,C276/Configure!$E$54,C276/Configure!$E$55))</f>
        <v>9.958333333333334</v>
      </c>
      <c r="E276" s="54" t="str">
        <f>IF(C276&lt;=Configure!$E$54,Configure!$H$54,IF(C276&lt;=Configure!$E$55,Configure!$H$55,Configure!$H$56))</f>
        <v>Days</v>
      </c>
      <c r="F276" s="50">
        <f t="shared" si="39"/>
        <v>0</v>
      </c>
      <c r="G276" s="51" t="str">
        <f t="shared" si="40"/>
        <v>Normal</v>
      </c>
      <c r="H276" s="133">
        <f t="shared" si="41"/>
        <v>0</v>
      </c>
      <c r="I276" s="51" t="str">
        <f t="shared" si="42"/>
        <v>Nominal</v>
      </c>
      <c r="J276" s="132">
        <f t="shared" si="43"/>
        <v>0</v>
      </c>
      <c r="K276" s="156">
        <f>VLOOKUP(J276,'Radiation Sickness'!$B$5:$F$12,3,TRUE)</f>
        <v>0</v>
      </c>
      <c r="L276" s="156" t="str">
        <f>VLOOKUP(J276,'Radiation Sickness'!$B$5:$F$12,4,TRUE)</f>
        <v>1. Elevated</v>
      </c>
    </row>
    <row r="277" spans="2:12" ht="12.75">
      <c r="B277" s="82">
        <f t="shared" si="38"/>
        <v>2.8164912578325847</v>
      </c>
      <c r="C277" s="79">
        <f t="shared" si="37"/>
        <v>240</v>
      </c>
      <c r="D277" s="48">
        <f>IF(C277&lt;=Configure!$E$54,C277/24,IF(C277&lt;=Configure!$E$55,C277/Configure!$E$54,C277/Configure!$E$55))</f>
        <v>10</v>
      </c>
      <c r="E277" s="54" t="str">
        <f>IF(C277&lt;=Configure!$E$54,Configure!$H$54,IF(C277&lt;=Configure!$E$55,Configure!$H$55,Configure!$H$56))</f>
        <v>Days</v>
      </c>
      <c r="F277" s="50">
        <f t="shared" si="39"/>
        <v>0</v>
      </c>
      <c r="G277" s="51" t="str">
        <f t="shared" si="40"/>
        <v>Normal</v>
      </c>
      <c r="H277" s="133">
        <f t="shared" si="41"/>
        <v>0</v>
      </c>
      <c r="I277" s="51" t="str">
        <f t="shared" si="42"/>
        <v>Nominal</v>
      </c>
      <c r="J277" s="132">
        <f t="shared" si="43"/>
        <v>0</v>
      </c>
      <c r="K277" s="156">
        <f>VLOOKUP(J277,'Radiation Sickness'!$B$5:$F$12,3,TRUE)</f>
        <v>0</v>
      </c>
      <c r="L277" s="156" t="str">
        <f>VLOOKUP(J277,'Radiation Sickness'!$B$5:$F$12,4,TRUE)</f>
        <v>1. Elevated</v>
      </c>
    </row>
    <row r="278" spans="2:12" ht="12.75">
      <c r="B278" s="82">
        <f t="shared" si="38"/>
        <v>2.8186280523555394</v>
      </c>
      <c r="C278" s="79">
        <f t="shared" si="37"/>
        <v>241</v>
      </c>
      <c r="D278" s="48">
        <f>IF(C278&lt;=Configure!$E$54,C278/24,IF(C278&lt;=Configure!$E$55,C278/Configure!$E$54,C278/Configure!$E$55))</f>
        <v>10.041666666666666</v>
      </c>
      <c r="E278" s="54" t="str">
        <f>IF(C278&lt;=Configure!$E$54,Configure!$H$54,IF(C278&lt;=Configure!$E$55,Configure!$H$55,Configure!$H$56))</f>
        <v>Days</v>
      </c>
      <c r="F278" s="50">
        <f t="shared" si="39"/>
        <v>0</v>
      </c>
      <c r="G278" s="51" t="str">
        <f t="shared" si="40"/>
        <v>Normal</v>
      </c>
      <c r="H278" s="133">
        <f t="shared" si="41"/>
        <v>0</v>
      </c>
      <c r="I278" s="51" t="str">
        <f t="shared" si="42"/>
        <v>Nominal</v>
      </c>
      <c r="J278" s="132">
        <f t="shared" si="43"/>
        <v>0</v>
      </c>
      <c r="K278" s="156">
        <f>VLOOKUP(J278,'Radiation Sickness'!$B$5:$F$12,3,TRUE)</f>
        <v>0</v>
      </c>
      <c r="L278" s="156" t="str">
        <f>VLOOKUP(J278,'Radiation Sickness'!$B$5:$F$12,4,TRUE)</f>
        <v>1. Elevated</v>
      </c>
    </row>
    <row r="279" spans="2:12" ht="12.75">
      <c r="B279" s="82">
        <f t="shared" si="38"/>
        <v>2.82075599884271</v>
      </c>
      <c r="C279" s="79">
        <f t="shared" si="37"/>
        <v>242</v>
      </c>
      <c r="D279" s="48">
        <f>IF(C279&lt;=Configure!$E$54,C279/24,IF(C279&lt;=Configure!$E$55,C279/Configure!$E$54,C279/Configure!$E$55))</f>
        <v>10.083333333333334</v>
      </c>
      <c r="E279" s="54" t="str">
        <f>IF(C279&lt;=Configure!$E$54,Configure!$H$54,IF(C279&lt;=Configure!$E$55,Configure!$H$55,Configure!$H$56))</f>
        <v>Days</v>
      </c>
      <c r="F279" s="50">
        <f t="shared" si="39"/>
        <v>0</v>
      </c>
      <c r="G279" s="51" t="str">
        <f t="shared" si="40"/>
        <v>Normal</v>
      </c>
      <c r="H279" s="133">
        <f t="shared" si="41"/>
        <v>0</v>
      </c>
      <c r="I279" s="51" t="str">
        <f t="shared" si="42"/>
        <v>Nominal</v>
      </c>
      <c r="J279" s="132">
        <f t="shared" si="43"/>
        <v>0</v>
      </c>
      <c r="K279" s="156">
        <f>VLOOKUP(J279,'Radiation Sickness'!$B$5:$F$12,3,TRUE)</f>
        <v>0</v>
      </c>
      <c r="L279" s="156" t="str">
        <f>VLOOKUP(J279,'Radiation Sickness'!$B$5:$F$12,4,TRUE)</f>
        <v>1. Elevated</v>
      </c>
    </row>
    <row r="280" spans="2:12" ht="12.75">
      <c r="B280" s="82">
        <f t="shared" si="38"/>
        <v>2.8228751702678982</v>
      </c>
      <c r="C280" s="79">
        <f t="shared" si="37"/>
        <v>243</v>
      </c>
      <c r="D280" s="48">
        <f>IF(C280&lt;=Configure!$E$54,C280/24,IF(C280&lt;=Configure!$E$55,C280/Configure!$E$54,C280/Configure!$E$55))</f>
        <v>10.125</v>
      </c>
      <c r="E280" s="54" t="str">
        <f>IF(C280&lt;=Configure!$E$54,Configure!$H$54,IF(C280&lt;=Configure!$E$55,Configure!$H$55,Configure!$H$56))</f>
        <v>Days</v>
      </c>
      <c r="F280" s="50">
        <f t="shared" si="39"/>
        <v>0</v>
      </c>
      <c r="G280" s="51" t="str">
        <f t="shared" si="40"/>
        <v>Normal</v>
      </c>
      <c r="H280" s="133">
        <f t="shared" si="41"/>
        <v>0</v>
      </c>
      <c r="I280" s="51" t="str">
        <f t="shared" si="42"/>
        <v>Nominal</v>
      </c>
      <c r="J280" s="132">
        <f t="shared" si="43"/>
        <v>0</v>
      </c>
      <c r="K280" s="156">
        <f>VLOOKUP(J280,'Radiation Sickness'!$B$5:$F$12,3,TRUE)</f>
        <v>0</v>
      </c>
      <c r="L280" s="156" t="str">
        <f>VLOOKUP(J280,'Radiation Sickness'!$B$5:$F$12,4,TRUE)</f>
        <v>1. Elevated</v>
      </c>
    </row>
    <row r="281" spans="2:12" ht="12.75">
      <c r="B281" s="82">
        <f t="shared" si="38"/>
        <v>2.824985638705841</v>
      </c>
      <c r="C281" s="79">
        <f t="shared" si="37"/>
        <v>244</v>
      </c>
      <c r="D281" s="48">
        <f>IF(C281&lt;=Configure!$E$54,C281/24,IF(C281&lt;=Configure!$E$55,C281/Configure!$E$54,C281/Configure!$E$55))</f>
        <v>10.166666666666666</v>
      </c>
      <c r="E281" s="54" t="str">
        <f>IF(C281&lt;=Configure!$E$54,Configure!$H$54,IF(C281&lt;=Configure!$E$55,Configure!$H$55,Configure!$H$56))</f>
        <v>Days</v>
      </c>
      <c r="F281" s="50">
        <f t="shared" si="39"/>
        <v>0</v>
      </c>
      <c r="G281" s="51" t="str">
        <f t="shared" si="40"/>
        <v>Normal</v>
      </c>
      <c r="H281" s="133">
        <f t="shared" si="41"/>
        <v>0</v>
      </c>
      <c r="I281" s="51" t="str">
        <f t="shared" si="42"/>
        <v>Nominal</v>
      </c>
      <c r="J281" s="132">
        <f t="shared" si="43"/>
        <v>0</v>
      </c>
      <c r="K281" s="156">
        <f>VLOOKUP(J281,'Radiation Sickness'!$B$5:$F$12,3,TRUE)</f>
        <v>0</v>
      </c>
      <c r="L281" s="156" t="str">
        <f>VLOOKUP(J281,'Radiation Sickness'!$B$5:$F$12,4,TRUE)</f>
        <v>1. Elevated</v>
      </c>
    </row>
    <row r="282" spans="2:12" ht="12.75">
      <c r="B282" s="82">
        <f t="shared" si="38"/>
        <v>2.8270874753469166</v>
      </c>
      <c r="C282" s="79">
        <f t="shared" si="37"/>
        <v>245</v>
      </c>
      <c r="D282" s="48">
        <f>IF(C282&lt;=Configure!$E$54,C282/24,IF(C282&lt;=Configure!$E$55,C282/Configure!$E$54,C282/Configure!$E$55))</f>
        <v>10.208333333333334</v>
      </c>
      <c r="E282" s="54" t="str">
        <f>IF(C282&lt;=Configure!$E$54,Configure!$H$54,IF(C282&lt;=Configure!$E$55,Configure!$H$55,Configure!$H$56))</f>
        <v>Days</v>
      </c>
      <c r="F282" s="50">
        <f t="shared" si="39"/>
        <v>0</v>
      </c>
      <c r="G282" s="51" t="str">
        <f t="shared" si="40"/>
        <v>Normal</v>
      </c>
      <c r="H282" s="133">
        <f t="shared" si="41"/>
        <v>0</v>
      </c>
      <c r="I282" s="51" t="str">
        <f t="shared" si="42"/>
        <v>Nominal</v>
      </c>
      <c r="J282" s="132">
        <f t="shared" si="43"/>
        <v>0</v>
      </c>
      <c r="K282" s="156">
        <f>VLOOKUP(J282,'Radiation Sickness'!$B$5:$F$12,3,TRUE)</f>
        <v>0</v>
      </c>
      <c r="L282" s="156" t="str">
        <f>VLOOKUP(J282,'Radiation Sickness'!$B$5:$F$12,4,TRUE)</f>
        <v>1. Elevated</v>
      </c>
    </row>
    <row r="283" spans="2:12" ht="12.75">
      <c r="B283" s="82">
        <f t="shared" si="38"/>
        <v>2.8291807505115547</v>
      </c>
      <c r="C283" s="79">
        <f t="shared" si="37"/>
        <v>246</v>
      </c>
      <c r="D283" s="48">
        <f>IF(C283&lt;=Configure!$E$54,C283/24,IF(C283&lt;=Configure!$E$55,C283/Configure!$E$54,C283/Configure!$E$55))</f>
        <v>10.25</v>
      </c>
      <c r="E283" s="54" t="str">
        <f>IF(C283&lt;=Configure!$E$54,Configure!$H$54,IF(C283&lt;=Configure!$E$55,Configure!$H$55,Configure!$H$56))</f>
        <v>Days</v>
      </c>
      <c r="F283" s="50">
        <f t="shared" si="39"/>
        <v>0</v>
      </c>
      <c r="G283" s="51" t="str">
        <f t="shared" si="40"/>
        <v>Normal</v>
      </c>
      <c r="H283" s="133">
        <f t="shared" si="41"/>
        <v>0</v>
      </c>
      <c r="I283" s="51" t="str">
        <f t="shared" si="42"/>
        <v>Nominal</v>
      </c>
      <c r="J283" s="132">
        <f t="shared" si="43"/>
        <v>0</v>
      </c>
      <c r="K283" s="156">
        <f>VLOOKUP(J283,'Radiation Sickness'!$B$5:$F$12,3,TRUE)</f>
        <v>0</v>
      </c>
      <c r="L283" s="156" t="str">
        <f>VLOOKUP(J283,'Radiation Sickness'!$B$5:$F$12,4,TRUE)</f>
        <v>1. Elevated</v>
      </c>
    </row>
    <row r="284" spans="2:12" ht="12.75">
      <c r="B284" s="82">
        <f t="shared" si="38"/>
        <v>2.831265533664356</v>
      </c>
      <c r="C284" s="79">
        <f t="shared" si="37"/>
        <v>247</v>
      </c>
      <c r="D284" s="48">
        <f>IF(C284&lt;=Configure!$E$54,C284/24,IF(C284&lt;=Configure!$E$55,C284/Configure!$E$54,C284/Configure!$E$55))</f>
        <v>10.291666666666666</v>
      </c>
      <c r="E284" s="54" t="str">
        <f>IF(C284&lt;=Configure!$E$54,Configure!$H$54,IF(C284&lt;=Configure!$E$55,Configure!$H$55,Configure!$H$56))</f>
        <v>Days</v>
      </c>
      <c r="F284" s="50">
        <f t="shared" si="39"/>
        <v>0</v>
      </c>
      <c r="G284" s="51" t="str">
        <f t="shared" si="40"/>
        <v>Normal</v>
      </c>
      <c r="H284" s="133">
        <f t="shared" si="41"/>
        <v>0</v>
      </c>
      <c r="I284" s="51" t="str">
        <f t="shared" si="42"/>
        <v>Nominal</v>
      </c>
      <c r="J284" s="132">
        <f t="shared" si="43"/>
        <v>0</v>
      </c>
      <c r="K284" s="156">
        <f>VLOOKUP(J284,'Radiation Sickness'!$B$5:$F$12,3,TRUE)</f>
        <v>0</v>
      </c>
      <c r="L284" s="156" t="str">
        <f>VLOOKUP(J284,'Radiation Sickness'!$B$5:$F$12,4,TRUE)</f>
        <v>1. Elevated</v>
      </c>
    </row>
    <row r="285" spans="2:12" ht="12.75">
      <c r="B285" s="82">
        <f t="shared" si="38"/>
        <v>2.8333418934279178</v>
      </c>
      <c r="C285" s="79">
        <f t="shared" si="37"/>
        <v>248</v>
      </c>
      <c r="D285" s="48">
        <f>IF(C285&lt;=Configure!$E$54,C285/24,IF(C285&lt;=Configure!$E$55,C285/Configure!$E$54,C285/Configure!$E$55))</f>
        <v>10.333333333333334</v>
      </c>
      <c r="E285" s="54" t="str">
        <f>IF(C285&lt;=Configure!$E$54,Configure!$H$54,IF(C285&lt;=Configure!$E$55,Configure!$H$55,Configure!$H$56))</f>
        <v>Days</v>
      </c>
      <c r="F285" s="50">
        <f t="shared" si="39"/>
        <v>0</v>
      </c>
      <c r="G285" s="51" t="str">
        <f t="shared" si="40"/>
        <v>Normal</v>
      </c>
      <c r="H285" s="133">
        <f t="shared" si="41"/>
        <v>0</v>
      </c>
      <c r="I285" s="51" t="str">
        <f t="shared" si="42"/>
        <v>Nominal</v>
      </c>
      <c r="J285" s="132">
        <f t="shared" si="43"/>
        <v>0</v>
      </c>
      <c r="K285" s="156">
        <f>VLOOKUP(J285,'Radiation Sickness'!$B$5:$F$12,3,TRUE)</f>
        <v>0</v>
      </c>
      <c r="L285" s="156" t="str">
        <f>VLOOKUP(J285,'Radiation Sickness'!$B$5:$F$12,4,TRUE)</f>
        <v>1. Elevated</v>
      </c>
    </row>
    <row r="286" spans="2:12" ht="12.75">
      <c r="B286" s="82">
        <f t="shared" si="38"/>
        <v>2.835409897596393</v>
      </c>
      <c r="C286" s="79">
        <f t="shared" si="37"/>
        <v>249</v>
      </c>
      <c r="D286" s="48">
        <f>IF(C286&lt;=Configure!$E$54,C286/24,IF(C286&lt;=Configure!$E$55,C286/Configure!$E$54,C286/Configure!$E$55))</f>
        <v>10.375</v>
      </c>
      <c r="E286" s="54" t="str">
        <f>IF(C286&lt;=Configure!$E$54,Configure!$H$54,IF(C286&lt;=Configure!$E$55,Configure!$H$55,Configure!$H$56))</f>
        <v>Days</v>
      </c>
      <c r="F286" s="50">
        <f t="shared" si="39"/>
        <v>0</v>
      </c>
      <c r="G286" s="51" t="str">
        <f t="shared" si="40"/>
        <v>Normal</v>
      </c>
      <c r="H286" s="133">
        <f t="shared" si="41"/>
        <v>0</v>
      </c>
      <c r="I286" s="51" t="str">
        <f t="shared" si="42"/>
        <v>Nominal</v>
      </c>
      <c r="J286" s="132">
        <f t="shared" si="43"/>
        <v>0</v>
      </c>
      <c r="K286" s="156">
        <f>VLOOKUP(J286,'Radiation Sickness'!$B$5:$F$12,3,TRUE)</f>
        <v>0</v>
      </c>
      <c r="L286" s="156" t="str">
        <f>VLOOKUP(J286,'Radiation Sickness'!$B$5:$F$12,4,TRUE)</f>
        <v>1. Elevated</v>
      </c>
    </row>
    <row r="287" spans="2:12" ht="12.75">
      <c r="B287" s="82">
        <f t="shared" si="38"/>
        <v>2.8374696131487704</v>
      </c>
      <c r="C287" s="79">
        <f t="shared" si="37"/>
        <v>250</v>
      </c>
      <c r="D287" s="48">
        <f>IF(C287&lt;=Configure!$E$54,C287/24,IF(C287&lt;=Configure!$E$55,C287/Configure!$E$54,C287/Configure!$E$55))</f>
        <v>10.416666666666666</v>
      </c>
      <c r="E287" s="54" t="str">
        <f>IF(C287&lt;=Configure!$E$54,Configure!$H$54,IF(C287&lt;=Configure!$E$55,Configure!$H$55,Configure!$H$56))</f>
        <v>Days</v>
      </c>
      <c r="F287" s="50">
        <f t="shared" si="39"/>
        <v>0</v>
      </c>
      <c r="G287" s="51" t="str">
        <f t="shared" si="40"/>
        <v>Normal</v>
      </c>
      <c r="H287" s="133">
        <f t="shared" si="41"/>
        <v>0</v>
      </c>
      <c r="I287" s="51" t="str">
        <f t="shared" si="42"/>
        <v>Nominal</v>
      </c>
      <c r="J287" s="132">
        <f t="shared" si="43"/>
        <v>0</v>
      </c>
      <c r="K287" s="156">
        <f>VLOOKUP(J287,'Radiation Sickness'!$B$5:$F$12,3,TRUE)</f>
        <v>0</v>
      </c>
      <c r="L287" s="156" t="str">
        <f>VLOOKUP(J287,'Radiation Sickness'!$B$5:$F$12,4,TRUE)</f>
        <v>1. Elevated</v>
      </c>
    </row>
    <row r="288" spans="2:12" ht="12.75">
      <c r="B288" s="82">
        <f t="shared" si="38"/>
        <v>2.839521106261891</v>
      </c>
      <c r="C288" s="79">
        <f t="shared" si="37"/>
        <v>251</v>
      </c>
      <c r="D288" s="48">
        <f>IF(C288&lt;=Configure!$E$54,C288/24,IF(C288&lt;=Configure!$E$55,C288/Configure!$E$54,C288/Configure!$E$55))</f>
        <v>10.458333333333334</v>
      </c>
      <c r="E288" s="54" t="str">
        <f>IF(C288&lt;=Configure!$E$54,Configure!$H$54,IF(C288&lt;=Configure!$E$55,Configure!$H$55,Configure!$H$56))</f>
        <v>Days</v>
      </c>
      <c r="F288" s="50">
        <f t="shared" si="39"/>
        <v>0</v>
      </c>
      <c r="G288" s="51" t="str">
        <f t="shared" si="40"/>
        <v>Normal</v>
      </c>
      <c r="H288" s="133">
        <f t="shared" si="41"/>
        <v>0</v>
      </c>
      <c r="I288" s="51" t="str">
        <f t="shared" si="42"/>
        <v>Nominal</v>
      </c>
      <c r="J288" s="132">
        <f t="shared" si="43"/>
        <v>0</v>
      </c>
      <c r="K288" s="156">
        <f>VLOOKUP(J288,'Radiation Sickness'!$B$5:$F$12,3,TRUE)</f>
        <v>0</v>
      </c>
      <c r="L288" s="156" t="str">
        <f>VLOOKUP(J288,'Radiation Sickness'!$B$5:$F$12,4,TRUE)</f>
        <v>1. Elevated</v>
      </c>
    </row>
    <row r="289" spans="2:12" ht="12.75">
      <c r="B289" s="82">
        <f t="shared" si="38"/>
        <v>2.841564442323204</v>
      </c>
      <c r="C289" s="79">
        <f t="shared" si="37"/>
        <v>252</v>
      </c>
      <c r="D289" s="48">
        <f>IF(C289&lt;=Configure!$E$54,C289/24,IF(C289&lt;=Configure!$E$55,C289/Configure!$E$54,C289/Configure!$E$55))</f>
        <v>10.5</v>
      </c>
      <c r="E289" s="54" t="str">
        <f>IF(C289&lt;=Configure!$E$54,Configure!$H$54,IF(C289&lt;=Configure!$E$55,Configure!$H$55,Configure!$H$56))</f>
        <v>Days</v>
      </c>
      <c r="F289" s="50">
        <f t="shared" si="39"/>
        <v>0</v>
      </c>
      <c r="G289" s="51" t="str">
        <f t="shared" si="40"/>
        <v>Normal</v>
      </c>
      <c r="H289" s="133">
        <f t="shared" si="41"/>
        <v>0</v>
      </c>
      <c r="I289" s="51" t="str">
        <f t="shared" si="42"/>
        <v>Nominal</v>
      </c>
      <c r="J289" s="132">
        <f t="shared" si="43"/>
        <v>0</v>
      </c>
      <c r="K289" s="156">
        <f>VLOOKUP(J289,'Radiation Sickness'!$B$5:$F$12,3,TRUE)</f>
        <v>0</v>
      </c>
      <c r="L289" s="156" t="str">
        <f>VLOOKUP(J289,'Radiation Sickness'!$B$5:$F$12,4,TRUE)</f>
        <v>1. Elevated</v>
      </c>
    </row>
    <row r="290" spans="2:12" ht="12.75">
      <c r="B290" s="82">
        <f t="shared" si="38"/>
        <v>2.8435996859432753</v>
      </c>
      <c r="C290" s="79">
        <f t="shared" si="37"/>
        <v>253</v>
      </c>
      <c r="D290" s="48">
        <f>IF(C290&lt;=Configure!$E$54,C290/24,IF(C290&lt;=Configure!$E$55,C290/Configure!$E$54,C290/Configure!$E$55))</f>
        <v>10.541666666666666</v>
      </c>
      <c r="E290" s="54" t="str">
        <f>IF(C290&lt;=Configure!$E$54,Configure!$H$54,IF(C290&lt;=Configure!$E$55,Configure!$H$55,Configure!$H$56))</f>
        <v>Days</v>
      </c>
      <c r="F290" s="50">
        <f t="shared" si="39"/>
        <v>0</v>
      </c>
      <c r="G290" s="51" t="str">
        <f t="shared" si="40"/>
        <v>Normal</v>
      </c>
      <c r="H290" s="133">
        <f t="shared" si="41"/>
        <v>0</v>
      </c>
      <c r="I290" s="51" t="str">
        <f t="shared" si="42"/>
        <v>Nominal</v>
      </c>
      <c r="J290" s="132">
        <f t="shared" si="43"/>
        <v>0</v>
      </c>
      <c r="K290" s="156">
        <f>VLOOKUP(J290,'Radiation Sickness'!$B$5:$F$12,3,TRUE)</f>
        <v>0</v>
      </c>
      <c r="L290" s="156" t="str">
        <f>VLOOKUP(J290,'Radiation Sickness'!$B$5:$F$12,4,TRUE)</f>
        <v>1. Elevated</v>
      </c>
    </row>
    <row r="291" spans="2:12" ht="12.75">
      <c r="B291" s="82">
        <f t="shared" si="38"/>
        <v>2.8456269009680444</v>
      </c>
      <c r="C291" s="79">
        <f t="shared" si="37"/>
        <v>254</v>
      </c>
      <c r="D291" s="48">
        <f>IF(C291&lt;=Configure!$E$54,C291/24,IF(C291&lt;=Configure!$E$55,C291/Configure!$E$54,C291/Configure!$E$55))</f>
        <v>10.583333333333334</v>
      </c>
      <c r="E291" s="54" t="str">
        <f>IF(C291&lt;=Configure!$E$54,Configure!$H$54,IF(C291&lt;=Configure!$E$55,Configure!$H$55,Configure!$H$56))</f>
        <v>Days</v>
      </c>
      <c r="F291" s="50">
        <f t="shared" si="39"/>
        <v>0</v>
      </c>
      <c r="G291" s="51" t="str">
        <f t="shared" si="40"/>
        <v>Normal</v>
      </c>
      <c r="H291" s="133">
        <f t="shared" si="41"/>
        <v>0</v>
      </c>
      <c r="I291" s="51" t="str">
        <f t="shared" si="42"/>
        <v>Nominal</v>
      </c>
      <c r="J291" s="132">
        <f t="shared" si="43"/>
        <v>0</v>
      </c>
      <c r="K291" s="156">
        <f>VLOOKUP(J291,'Radiation Sickness'!$B$5:$F$12,3,TRUE)</f>
        <v>0</v>
      </c>
      <c r="L291" s="156" t="str">
        <f>VLOOKUP(J291,'Radiation Sickness'!$B$5:$F$12,4,TRUE)</f>
        <v>1. Elevated</v>
      </c>
    </row>
    <row r="292" spans="2:12" ht="12.75">
      <c r="B292" s="82">
        <f t="shared" si="38"/>
        <v>2.8476461504908435</v>
      </c>
      <c r="C292" s="79">
        <f t="shared" si="37"/>
        <v>255</v>
      </c>
      <c r="D292" s="48">
        <f>IF(C292&lt;=Configure!$E$54,C292/24,IF(C292&lt;=Configure!$E$55,C292/Configure!$E$54,C292/Configure!$E$55))</f>
        <v>10.625</v>
      </c>
      <c r="E292" s="54" t="str">
        <f>IF(C292&lt;=Configure!$E$54,Configure!$H$54,IF(C292&lt;=Configure!$E$55,Configure!$H$55,Configure!$H$56))</f>
        <v>Days</v>
      </c>
      <c r="F292" s="50">
        <f t="shared" si="39"/>
        <v>0</v>
      </c>
      <c r="G292" s="51" t="str">
        <f t="shared" si="40"/>
        <v>Normal</v>
      </c>
      <c r="H292" s="133">
        <f t="shared" si="41"/>
        <v>0</v>
      </c>
      <c r="I292" s="51" t="str">
        <f t="shared" si="42"/>
        <v>Nominal</v>
      </c>
      <c r="J292" s="132">
        <f t="shared" si="43"/>
        <v>0</v>
      </c>
      <c r="K292" s="156">
        <f>VLOOKUP(J292,'Radiation Sickness'!$B$5:$F$12,3,TRUE)</f>
        <v>0</v>
      </c>
      <c r="L292" s="156" t="str">
        <f>VLOOKUP(J292,'Radiation Sickness'!$B$5:$F$12,4,TRUE)</f>
        <v>1. Elevated</v>
      </c>
    </row>
    <row r="293" spans="2:12" ht="12.75">
      <c r="B293" s="82">
        <f t="shared" si="38"/>
        <v>2.8496574968641775</v>
      </c>
      <c r="C293" s="79">
        <f t="shared" si="37"/>
        <v>256</v>
      </c>
      <c r="D293" s="48">
        <f>IF(C293&lt;=Configure!$E$54,C293/24,IF(C293&lt;=Configure!$E$55,C293/Configure!$E$54,C293/Configure!$E$55))</f>
        <v>10.666666666666666</v>
      </c>
      <c r="E293" s="54" t="str">
        <f>IF(C293&lt;=Configure!$E$54,Configure!$H$54,IF(C293&lt;=Configure!$E$55,Configure!$H$55,Configure!$H$56))</f>
        <v>Days</v>
      </c>
      <c r="F293" s="50">
        <f t="shared" si="39"/>
        <v>0</v>
      </c>
      <c r="G293" s="51" t="str">
        <f t="shared" si="40"/>
        <v>Normal</v>
      </c>
      <c r="H293" s="133">
        <f t="shared" si="41"/>
        <v>0</v>
      </c>
      <c r="I293" s="51" t="str">
        <f t="shared" si="42"/>
        <v>Nominal</v>
      </c>
      <c r="J293" s="132">
        <f t="shared" si="43"/>
        <v>0</v>
      </c>
      <c r="K293" s="156">
        <f>VLOOKUP(J293,'Radiation Sickness'!$B$5:$F$12,3,TRUE)</f>
        <v>0</v>
      </c>
      <c r="L293" s="156" t="str">
        <f>VLOOKUP(J293,'Radiation Sickness'!$B$5:$F$12,4,TRUE)</f>
        <v>1. Elevated</v>
      </c>
    </row>
    <row r="294" spans="2:12" ht="12.75">
      <c r="B294" s="82">
        <f t="shared" si="38"/>
        <v>2.8516610017112796</v>
      </c>
      <c r="C294" s="79">
        <f t="shared" si="37"/>
        <v>257</v>
      </c>
      <c r="D294" s="48">
        <f>IF(C294&lt;=Configure!$E$54,C294/24,IF(C294&lt;=Configure!$E$55,C294/Configure!$E$54,C294/Configure!$E$55))</f>
        <v>10.708333333333334</v>
      </c>
      <c r="E294" s="54" t="str">
        <f>IF(C294&lt;=Configure!$E$54,Configure!$H$54,IF(C294&lt;=Configure!$E$55,Configure!$H$55,Configure!$H$56))</f>
        <v>Days</v>
      </c>
      <c r="F294" s="50">
        <f t="shared" si="39"/>
        <v>0</v>
      </c>
      <c r="G294" s="51" t="str">
        <f t="shared" si="40"/>
        <v>Normal</v>
      </c>
      <c r="H294" s="133">
        <f t="shared" si="41"/>
        <v>0</v>
      </c>
      <c r="I294" s="51" t="str">
        <f t="shared" si="42"/>
        <v>Nominal</v>
      </c>
      <c r="J294" s="132">
        <f t="shared" si="43"/>
        <v>0</v>
      </c>
      <c r="K294" s="156">
        <f>VLOOKUP(J294,'Radiation Sickness'!$B$5:$F$12,3,TRUE)</f>
        <v>0</v>
      </c>
      <c r="L294" s="156" t="str">
        <f>VLOOKUP(J294,'Radiation Sickness'!$B$5:$F$12,4,TRUE)</f>
        <v>1. Elevated</v>
      </c>
    </row>
    <row r="295" spans="2:12" ht="12.75">
      <c r="B295" s="82">
        <f t="shared" si="38"/>
        <v>2.853656725937438</v>
      </c>
      <c r="C295" s="79">
        <f t="shared" si="37"/>
        <v>258</v>
      </c>
      <c r="D295" s="48">
        <f>IF(C295&lt;=Configure!$E$54,C295/24,IF(C295&lt;=Configure!$E$55,C295/Configure!$E$54,C295/Configure!$E$55))</f>
        <v>10.75</v>
      </c>
      <c r="E295" s="54" t="str">
        <f>IF(C295&lt;=Configure!$E$54,Configure!$H$54,IF(C295&lt;=Configure!$E$55,Configure!$H$55,Configure!$H$56))</f>
        <v>Days</v>
      </c>
      <c r="F295" s="50">
        <f t="shared" si="39"/>
        <v>0</v>
      </c>
      <c r="G295" s="51" t="str">
        <f t="shared" si="40"/>
        <v>Normal</v>
      </c>
      <c r="H295" s="133">
        <f t="shared" si="41"/>
        <v>0</v>
      </c>
      <c r="I295" s="51" t="str">
        <f t="shared" si="42"/>
        <v>Nominal</v>
      </c>
      <c r="J295" s="132">
        <f t="shared" si="43"/>
        <v>0</v>
      </c>
      <c r="K295" s="156">
        <f>VLOOKUP(J295,'Radiation Sickness'!$B$5:$F$12,3,TRUE)</f>
        <v>0</v>
      </c>
      <c r="L295" s="156" t="str">
        <f>VLOOKUP(J295,'Radiation Sickness'!$B$5:$F$12,4,TRUE)</f>
        <v>1. Elevated</v>
      </c>
    </row>
    <row r="296" spans="2:12" ht="12.75">
      <c r="B296" s="82">
        <f t="shared" si="38"/>
        <v>2.855644729741107</v>
      </c>
      <c r="C296" s="79">
        <f t="shared" si="37"/>
        <v>259</v>
      </c>
      <c r="D296" s="48">
        <f>IF(C296&lt;=Configure!$E$54,C296/24,IF(C296&lt;=Configure!$E$55,C296/Configure!$E$54,C296/Configure!$E$55))</f>
        <v>10.791666666666666</v>
      </c>
      <c r="E296" s="54" t="str">
        <f>IF(C296&lt;=Configure!$E$54,Configure!$H$54,IF(C296&lt;=Configure!$E$55,Configure!$H$55,Configure!$H$56))</f>
        <v>Days</v>
      </c>
      <c r="F296" s="50">
        <f t="shared" si="39"/>
        <v>0</v>
      </c>
      <c r="G296" s="51" t="str">
        <f t="shared" si="40"/>
        <v>Normal</v>
      </c>
      <c r="H296" s="133">
        <f t="shared" si="41"/>
        <v>0</v>
      </c>
      <c r="I296" s="51" t="str">
        <f t="shared" si="42"/>
        <v>Nominal</v>
      </c>
      <c r="J296" s="132">
        <f t="shared" si="43"/>
        <v>0</v>
      </c>
      <c r="K296" s="156">
        <f>VLOOKUP(J296,'Radiation Sickness'!$B$5:$F$12,3,TRUE)</f>
        <v>0</v>
      </c>
      <c r="L296" s="156" t="str">
        <f>VLOOKUP(J296,'Radiation Sickness'!$B$5:$F$12,4,TRUE)</f>
        <v>1. Elevated</v>
      </c>
    </row>
    <row r="297" spans="2:12" ht="12.75">
      <c r="B297" s="82">
        <f t="shared" si="38"/>
        <v>2.8576250726248014</v>
      </c>
      <c r="C297" s="79">
        <f t="shared" si="37"/>
        <v>260</v>
      </c>
      <c r="D297" s="48">
        <f>IF(C297&lt;=Configure!$E$54,C297/24,IF(C297&lt;=Configure!$E$55,C297/Configure!$E$54,C297/Configure!$E$55))</f>
        <v>10.833333333333334</v>
      </c>
      <c r="E297" s="54" t="str">
        <f>IF(C297&lt;=Configure!$E$54,Configure!$H$54,IF(C297&lt;=Configure!$E$55,Configure!$H$55,Configure!$H$56))</f>
        <v>Days</v>
      </c>
      <c r="F297" s="50">
        <f t="shared" si="39"/>
        <v>0</v>
      </c>
      <c r="G297" s="51" t="str">
        <f t="shared" si="40"/>
        <v>Normal</v>
      </c>
      <c r="H297" s="133">
        <f t="shared" si="41"/>
        <v>0</v>
      </c>
      <c r="I297" s="51" t="str">
        <f t="shared" si="42"/>
        <v>Nominal</v>
      </c>
      <c r="J297" s="132">
        <f t="shared" si="43"/>
        <v>0</v>
      </c>
      <c r="K297" s="156">
        <f>VLOOKUP(J297,'Radiation Sickness'!$B$5:$F$12,3,TRUE)</f>
        <v>0</v>
      </c>
      <c r="L297" s="156" t="str">
        <f>VLOOKUP(J297,'Radiation Sickness'!$B$5:$F$12,4,TRUE)</f>
        <v>1. Elevated</v>
      </c>
    </row>
    <row r="298" spans="2:12" ht="12.75">
      <c r="B298" s="82">
        <f t="shared" si="38"/>
        <v>2.8595978134057822</v>
      </c>
      <c r="C298" s="79">
        <f t="shared" si="37"/>
        <v>261</v>
      </c>
      <c r="D298" s="48">
        <f>IF(C298&lt;=Configure!$E$54,C298/24,IF(C298&lt;=Configure!$E$55,C298/Configure!$E$54,C298/Configure!$E$55))</f>
        <v>10.875</v>
      </c>
      <c r="E298" s="54" t="str">
        <f>IF(C298&lt;=Configure!$E$54,Configure!$H$54,IF(C298&lt;=Configure!$E$55,Configure!$H$55,Configure!$H$56))</f>
        <v>Days</v>
      </c>
      <c r="F298" s="50">
        <f t="shared" si="39"/>
        <v>0</v>
      </c>
      <c r="G298" s="51" t="str">
        <f t="shared" si="40"/>
        <v>Normal</v>
      </c>
      <c r="H298" s="133">
        <f t="shared" si="41"/>
        <v>0</v>
      </c>
      <c r="I298" s="51" t="str">
        <f t="shared" si="42"/>
        <v>Nominal</v>
      </c>
      <c r="J298" s="132">
        <f t="shared" si="43"/>
        <v>0</v>
      </c>
      <c r="K298" s="156">
        <f>VLOOKUP(J298,'Radiation Sickness'!$B$5:$F$12,3,TRUE)</f>
        <v>0</v>
      </c>
      <c r="L298" s="156" t="str">
        <f>VLOOKUP(J298,'Radiation Sickness'!$B$5:$F$12,4,TRUE)</f>
        <v>1. Elevated</v>
      </c>
    </row>
    <row r="299" spans="2:12" ht="12.75">
      <c r="B299" s="82">
        <f t="shared" si="38"/>
        <v>2.8615630102265395</v>
      </c>
      <c r="C299" s="79">
        <f t="shared" si="37"/>
        <v>262</v>
      </c>
      <c r="D299" s="48">
        <f>IF(C299&lt;=Configure!$E$54,C299/24,IF(C299&lt;=Configure!$E$55,C299/Configure!$E$54,C299/Configure!$E$55))</f>
        <v>10.916666666666666</v>
      </c>
      <c r="E299" s="54" t="str">
        <f>IF(C299&lt;=Configure!$E$54,Configure!$H$54,IF(C299&lt;=Configure!$E$55,Configure!$H$55,Configure!$H$56))</f>
        <v>Days</v>
      </c>
      <c r="F299" s="50">
        <f t="shared" si="39"/>
        <v>0</v>
      </c>
      <c r="G299" s="51" t="str">
        <f t="shared" si="40"/>
        <v>Normal</v>
      </c>
      <c r="H299" s="133">
        <f t="shared" si="41"/>
        <v>0</v>
      </c>
      <c r="I299" s="51" t="str">
        <f t="shared" si="42"/>
        <v>Nominal</v>
      </c>
      <c r="J299" s="132">
        <f t="shared" si="43"/>
        <v>0</v>
      </c>
      <c r="K299" s="156">
        <f>VLOOKUP(J299,'Radiation Sickness'!$B$5:$F$12,3,TRUE)</f>
        <v>0</v>
      </c>
      <c r="L299" s="156" t="str">
        <f>VLOOKUP(J299,'Radiation Sickness'!$B$5:$F$12,4,TRUE)</f>
        <v>1. Elevated</v>
      </c>
    </row>
    <row r="300" spans="2:12" ht="12.75">
      <c r="B300" s="82">
        <f t="shared" si="38"/>
        <v>2.863520720565076</v>
      </c>
      <c r="C300" s="79">
        <f t="shared" si="37"/>
        <v>263</v>
      </c>
      <c r="D300" s="48">
        <f>IF(C300&lt;=Configure!$E$54,C300/24,IF(C300&lt;=Configure!$E$55,C300/Configure!$E$54,C300/Configure!$E$55))</f>
        <v>10.958333333333334</v>
      </c>
      <c r="E300" s="54" t="str">
        <f>IF(C300&lt;=Configure!$E$54,Configure!$H$54,IF(C300&lt;=Configure!$E$55,Configure!$H$55,Configure!$H$56))</f>
        <v>Days</v>
      </c>
      <c r="F300" s="50">
        <f t="shared" si="39"/>
        <v>0</v>
      </c>
      <c r="G300" s="51" t="str">
        <f t="shared" si="40"/>
        <v>Normal</v>
      </c>
      <c r="H300" s="133">
        <f t="shared" si="41"/>
        <v>0</v>
      </c>
      <c r="I300" s="51" t="str">
        <f t="shared" si="42"/>
        <v>Nominal</v>
      </c>
      <c r="J300" s="132">
        <f t="shared" si="43"/>
        <v>0</v>
      </c>
      <c r="K300" s="156">
        <f>VLOOKUP(J300,'Radiation Sickness'!$B$5:$F$12,3,TRUE)</f>
        <v>0</v>
      </c>
      <c r="L300" s="156" t="str">
        <f>VLOOKUP(J300,'Radiation Sickness'!$B$5:$F$12,4,TRUE)</f>
        <v>1. Elevated</v>
      </c>
    </row>
    <row r="301" spans="2:12" ht="12.75">
      <c r="B301" s="82">
        <f t="shared" si="38"/>
        <v>2.8654710012449898</v>
      </c>
      <c r="C301" s="79">
        <f t="shared" si="37"/>
        <v>264</v>
      </c>
      <c r="D301" s="48">
        <f>IF(C301&lt;=Configure!$E$54,C301/24,IF(C301&lt;=Configure!$E$55,C301/Configure!$E$54,C301/Configure!$E$55))</f>
        <v>11</v>
      </c>
      <c r="E301" s="54" t="str">
        <f>IF(C301&lt;=Configure!$E$54,Configure!$H$54,IF(C301&lt;=Configure!$E$55,Configure!$H$55,Configure!$H$56))</f>
        <v>Days</v>
      </c>
      <c r="F301" s="50">
        <f t="shared" si="39"/>
        <v>0</v>
      </c>
      <c r="G301" s="51" t="str">
        <f t="shared" si="40"/>
        <v>Normal</v>
      </c>
      <c r="H301" s="133">
        <f t="shared" si="41"/>
        <v>0</v>
      </c>
      <c r="I301" s="51" t="str">
        <f t="shared" si="42"/>
        <v>Nominal</v>
      </c>
      <c r="J301" s="132">
        <f t="shared" si="43"/>
        <v>0</v>
      </c>
      <c r="K301" s="156">
        <f>VLOOKUP(J301,'Radiation Sickness'!$B$5:$F$12,3,TRUE)</f>
        <v>0</v>
      </c>
      <c r="L301" s="156" t="str">
        <f>VLOOKUP(J301,'Radiation Sickness'!$B$5:$F$12,4,TRUE)</f>
        <v>1. Elevated</v>
      </c>
    </row>
    <row r="302" spans="2:12" ht="12.75">
      <c r="B302" s="82">
        <f t="shared" si="38"/>
        <v>2.867413908445377</v>
      </c>
      <c r="C302" s="79">
        <f t="shared" si="37"/>
        <v>265</v>
      </c>
      <c r="D302" s="48">
        <f>IF(C302&lt;=Configure!$E$54,C302/24,IF(C302&lt;=Configure!$E$55,C302/Configure!$E$54,C302/Configure!$E$55))</f>
        <v>11.041666666666666</v>
      </c>
      <c r="E302" s="54" t="str">
        <f>IF(C302&lt;=Configure!$E$54,Configure!$H$54,IF(C302&lt;=Configure!$E$55,Configure!$H$55,Configure!$H$56))</f>
        <v>Days</v>
      </c>
      <c r="F302" s="50">
        <f t="shared" si="39"/>
        <v>0</v>
      </c>
      <c r="G302" s="51" t="str">
        <f t="shared" si="40"/>
        <v>Normal</v>
      </c>
      <c r="H302" s="133">
        <f t="shared" si="41"/>
        <v>0</v>
      </c>
      <c r="I302" s="51" t="str">
        <f t="shared" si="42"/>
        <v>Nominal</v>
      </c>
      <c r="J302" s="132">
        <f t="shared" si="43"/>
        <v>0</v>
      </c>
      <c r="K302" s="156">
        <f>VLOOKUP(J302,'Radiation Sickness'!$B$5:$F$12,3,TRUE)</f>
        <v>0</v>
      </c>
      <c r="L302" s="156" t="str">
        <f>VLOOKUP(J302,'Radiation Sickness'!$B$5:$F$12,4,TRUE)</f>
        <v>1. Elevated</v>
      </c>
    </row>
    <row r="303" spans="2:12" ht="12.75">
      <c r="B303" s="82">
        <f t="shared" si="38"/>
        <v>2.869349497710537</v>
      </c>
      <c r="C303" s="79">
        <f t="shared" si="37"/>
        <v>266</v>
      </c>
      <c r="D303" s="48">
        <f>IF(C303&lt;=Configure!$E$54,C303/24,IF(C303&lt;=Configure!$E$55,C303/Configure!$E$54,C303/Configure!$E$55))</f>
        <v>11.083333333333334</v>
      </c>
      <c r="E303" s="54" t="str">
        <f>IF(C303&lt;=Configure!$E$54,Configure!$H$54,IF(C303&lt;=Configure!$E$55,Configure!$H$55,Configure!$H$56))</f>
        <v>Days</v>
      </c>
      <c r="F303" s="50">
        <f t="shared" si="39"/>
        <v>0</v>
      </c>
      <c r="G303" s="51" t="str">
        <f t="shared" si="40"/>
        <v>Normal</v>
      </c>
      <c r="H303" s="133">
        <f t="shared" si="41"/>
        <v>0</v>
      </c>
      <c r="I303" s="51" t="str">
        <f t="shared" si="42"/>
        <v>Nominal</v>
      </c>
      <c r="J303" s="132">
        <f t="shared" si="43"/>
        <v>0</v>
      </c>
      <c r="K303" s="156">
        <f>VLOOKUP(J303,'Radiation Sickness'!$B$5:$F$12,3,TRUE)</f>
        <v>0</v>
      </c>
      <c r="L303" s="156" t="str">
        <f>VLOOKUP(J303,'Radiation Sickness'!$B$5:$F$12,4,TRUE)</f>
        <v>1. Elevated</v>
      </c>
    </row>
    <row r="304" spans="2:12" ht="12.75">
      <c r="B304" s="82">
        <f t="shared" si="38"/>
        <v>2.871277823959502</v>
      </c>
      <c r="C304" s="79">
        <f t="shared" si="37"/>
        <v>267</v>
      </c>
      <c r="D304" s="48">
        <f>IF(C304&lt;=Configure!$E$54,C304/24,IF(C304&lt;=Configure!$E$55,C304/Configure!$E$54,C304/Configure!$E$55))</f>
        <v>11.125</v>
      </c>
      <c r="E304" s="54" t="str">
        <f>IF(C304&lt;=Configure!$E$54,Configure!$H$54,IF(C304&lt;=Configure!$E$55,Configure!$H$55,Configure!$H$56))</f>
        <v>Days</v>
      </c>
      <c r="F304" s="50">
        <f t="shared" si="39"/>
        <v>0</v>
      </c>
      <c r="G304" s="51" t="str">
        <f t="shared" si="40"/>
        <v>Normal</v>
      </c>
      <c r="H304" s="133">
        <f t="shared" si="41"/>
        <v>0</v>
      </c>
      <c r="I304" s="51" t="str">
        <f t="shared" si="42"/>
        <v>Nominal</v>
      </c>
      <c r="J304" s="132">
        <f t="shared" si="43"/>
        <v>0</v>
      </c>
      <c r="K304" s="156">
        <f>VLOOKUP(J304,'Radiation Sickness'!$B$5:$F$12,3,TRUE)</f>
        <v>0</v>
      </c>
      <c r="L304" s="156" t="str">
        <f>VLOOKUP(J304,'Radiation Sickness'!$B$5:$F$12,4,TRUE)</f>
        <v>1. Elevated</v>
      </c>
    </row>
    <row r="305" spans="2:12" ht="12.75">
      <c r="B305" s="82">
        <f t="shared" si="38"/>
        <v>2.873198941495387</v>
      </c>
      <c r="C305" s="79">
        <f t="shared" si="37"/>
        <v>268</v>
      </c>
      <c r="D305" s="48">
        <f>IF(C305&lt;=Configure!$E$54,C305/24,IF(C305&lt;=Configure!$E$55,C305/Configure!$E$54,C305/Configure!$E$55))</f>
        <v>11.166666666666666</v>
      </c>
      <c r="E305" s="54" t="str">
        <f>IF(C305&lt;=Configure!$E$54,Configure!$H$54,IF(C305&lt;=Configure!$E$55,Configure!$H$55,Configure!$H$56))</f>
        <v>Days</v>
      </c>
      <c r="F305" s="50">
        <f t="shared" si="39"/>
        <v>0</v>
      </c>
      <c r="G305" s="51" t="str">
        <f t="shared" si="40"/>
        <v>Normal</v>
      </c>
      <c r="H305" s="133">
        <f t="shared" si="41"/>
        <v>0</v>
      </c>
      <c r="I305" s="51" t="str">
        <f t="shared" si="42"/>
        <v>Nominal</v>
      </c>
      <c r="J305" s="132">
        <f t="shared" si="43"/>
        <v>0</v>
      </c>
      <c r="K305" s="156">
        <f>VLOOKUP(J305,'Radiation Sickness'!$B$5:$F$12,3,TRUE)</f>
        <v>0</v>
      </c>
      <c r="L305" s="156" t="str">
        <f>VLOOKUP(J305,'Radiation Sickness'!$B$5:$F$12,4,TRUE)</f>
        <v>1. Elevated</v>
      </c>
    </row>
    <row r="306" spans="2:12" ht="12.75">
      <c r="B306" s="82">
        <f t="shared" si="38"/>
        <v>2.8751129040145664</v>
      </c>
      <c r="C306" s="79">
        <f t="shared" si="37"/>
        <v>269</v>
      </c>
      <c r="D306" s="48">
        <f>IF(C306&lt;=Configure!$E$54,C306/24,IF(C306&lt;=Configure!$E$55,C306/Configure!$E$54,C306/Configure!$E$55))</f>
        <v>11.208333333333334</v>
      </c>
      <c r="E306" s="54" t="str">
        <f>IF(C306&lt;=Configure!$E$54,Configure!$H$54,IF(C306&lt;=Configure!$E$55,Configure!$H$55,Configure!$H$56))</f>
        <v>Days</v>
      </c>
      <c r="F306" s="50">
        <f t="shared" si="39"/>
        <v>0</v>
      </c>
      <c r="G306" s="51" t="str">
        <f t="shared" si="40"/>
        <v>Normal</v>
      </c>
      <c r="H306" s="133">
        <f t="shared" si="41"/>
        <v>0</v>
      </c>
      <c r="I306" s="51" t="str">
        <f t="shared" si="42"/>
        <v>Nominal</v>
      </c>
      <c r="J306" s="132">
        <f t="shared" si="43"/>
        <v>0</v>
      </c>
      <c r="K306" s="156">
        <f>VLOOKUP(J306,'Radiation Sickness'!$B$5:$F$12,3,TRUE)</f>
        <v>0</v>
      </c>
      <c r="L306" s="156" t="str">
        <f>VLOOKUP(J306,'Radiation Sickness'!$B$5:$F$12,4,TRUE)</f>
        <v>1. Elevated</v>
      </c>
    </row>
    <row r="307" spans="2:12" ht="12.75">
      <c r="B307" s="82">
        <f t="shared" si="38"/>
        <v>2.877019764615677</v>
      </c>
      <c r="C307" s="79">
        <f t="shared" si="37"/>
        <v>270</v>
      </c>
      <c r="D307" s="48">
        <f>IF(C307&lt;=Configure!$E$54,C307/24,IF(C307&lt;=Configure!$E$55,C307/Configure!$E$54,C307/Configure!$E$55))</f>
        <v>11.25</v>
      </c>
      <c r="E307" s="54" t="str">
        <f>IF(C307&lt;=Configure!$E$54,Configure!$H$54,IF(C307&lt;=Configure!$E$55,Configure!$H$55,Configure!$H$56))</f>
        <v>Days</v>
      </c>
      <c r="F307" s="50">
        <f t="shared" si="39"/>
        <v>0</v>
      </c>
      <c r="G307" s="51" t="str">
        <f t="shared" si="40"/>
        <v>Normal</v>
      </c>
      <c r="H307" s="133">
        <f t="shared" si="41"/>
        <v>0</v>
      </c>
      <c r="I307" s="51" t="str">
        <f t="shared" si="42"/>
        <v>Nominal</v>
      </c>
      <c r="J307" s="132">
        <f t="shared" si="43"/>
        <v>0</v>
      </c>
      <c r="K307" s="156">
        <f>VLOOKUP(J307,'Radiation Sickness'!$B$5:$F$12,3,TRUE)</f>
        <v>0</v>
      </c>
      <c r="L307" s="156" t="str">
        <f>VLOOKUP(J307,'Radiation Sickness'!$B$5:$F$12,4,TRUE)</f>
        <v>1. Elevated</v>
      </c>
    </row>
    <row r="308" spans="2:12" ht="12.75">
      <c r="B308" s="82">
        <f t="shared" si="38"/>
        <v>2.8789195758084607</v>
      </c>
      <c r="C308" s="79">
        <f t="shared" si="37"/>
        <v>271</v>
      </c>
      <c r="D308" s="48">
        <f>IF(C308&lt;=Configure!$E$54,C308/24,IF(C308&lt;=Configure!$E$55,C308/Configure!$E$54,C308/Configure!$E$55))</f>
        <v>11.291666666666666</v>
      </c>
      <c r="E308" s="54" t="str">
        <f>IF(C308&lt;=Configure!$E$54,Configure!$H$54,IF(C308&lt;=Configure!$E$55,Configure!$H$55,Configure!$H$56))</f>
        <v>Days</v>
      </c>
      <c r="F308" s="50">
        <f t="shared" si="39"/>
        <v>0</v>
      </c>
      <c r="G308" s="51" t="str">
        <f t="shared" si="40"/>
        <v>Normal</v>
      </c>
      <c r="H308" s="133">
        <f t="shared" si="41"/>
        <v>0</v>
      </c>
      <c r="I308" s="51" t="str">
        <f t="shared" si="42"/>
        <v>Nominal</v>
      </c>
      <c r="J308" s="132">
        <f t="shared" si="43"/>
        <v>0</v>
      </c>
      <c r="K308" s="156">
        <f>VLOOKUP(J308,'Radiation Sickness'!$B$5:$F$12,3,TRUE)</f>
        <v>0</v>
      </c>
      <c r="L308" s="156" t="str">
        <f>VLOOKUP(J308,'Radiation Sickness'!$B$5:$F$12,4,TRUE)</f>
        <v>1. Elevated</v>
      </c>
    </row>
    <row r="309" spans="2:12" ht="12.75">
      <c r="B309" s="82">
        <f t="shared" si="38"/>
        <v>2.8808123895224367</v>
      </c>
      <c r="C309" s="79">
        <f t="shared" si="37"/>
        <v>272</v>
      </c>
      <c r="D309" s="48">
        <f>IF(C309&lt;=Configure!$E$54,C309/24,IF(C309&lt;=Configure!$E$55,C309/Configure!$E$54,C309/Configure!$E$55))</f>
        <v>11.333333333333334</v>
      </c>
      <c r="E309" s="54" t="str">
        <f>IF(C309&lt;=Configure!$E$54,Configure!$H$54,IF(C309&lt;=Configure!$E$55,Configure!$H$55,Configure!$H$56))</f>
        <v>Days</v>
      </c>
      <c r="F309" s="50">
        <f t="shared" si="39"/>
        <v>0</v>
      </c>
      <c r="G309" s="51" t="str">
        <f t="shared" si="40"/>
        <v>Normal</v>
      </c>
      <c r="H309" s="133">
        <f t="shared" si="41"/>
        <v>0</v>
      </c>
      <c r="I309" s="51" t="str">
        <f t="shared" si="42"/>
        <v>Nominal</v>
      </c>
      <c r="J309" s="132">
        <f t="shared" si="43"/>
        <v>0</v>
      </c>
      <c r="K309" s="156">
        <f>VLOOKUP(J309,'Radiation Sickness'!$B$5:$F$12,3,TRUE)</f>
        <v>0</v>
      </c>
      <c r="L309" s="156" t="str">
        <f>VLOOKUP(J309,'Radiation Sickness'!$B$5:$F$12,4,TRUE)</f>
        <v>1. Elevated</v>
      </c>
    </row>
    <row r="310" spans="2:12" ht="12.75">
      <c r="B310" s="82">
        <f t="shared" si="38"/>
        <v>2.8826982571154205</v>
      </c>
      <c r="C310" s="79">
        <f t="shared" si="37"/>
        <v>273</v>
      </c>
      <c r="D310" s="48">
        <f>IF(C310&lt;=Configure!$E$54,C310/24,IF(C310&lt;=Configure!$E$55,C310/Configure!$E$54,C310/Configure!$E$55))</f>
        <v>11.375</v>
      </c>
      <c r="E310" s="54" t="str">
        <f>IF(C310&lt;=Configure!$E$54,Configure!$H$54,IF(C310&lt;=Configure!$E$55,Configure!$H$55,Configure!$H$56))</f>
        <v>Days</v>
      </c>
      <c r="F310" s="50">
        <f t="shared" si="39"/>
        <v>0</v>
      </c>
      <c r="G310" s="51" t="str">
        <f t="shared" si="40"/>
        <v>Normal</v>
      </c>
      <c r="H310" s="133">
        <f t="shared" si="41"/>
        <v>0</v>
      </c>
      <c r="I310" s="51" t="str">
        <f t="shared" si="42"/>
        <v>Nominal</v>
      </c>
      <c r="J310" s="132">
        <f t="shared" si="43"/>
        <v>0</v>
      </c>
      <c r="K310" s="156">
        <f>VLOOKUP(J310,'Radiation Sickness'!$B$5:$F$12,3,TRUE)</f>
        <v>0</v>
      </c>
      <c r="L310" s="156" t="str">
        <f>VLOOKUP(J310,'Radiation Sickness'!$B$5:$F$12,4,TRUE)</f>
        <v>1. Elevated</v>
      </c>
    </row>
    <row r="311" spans="2:12" ht="12.75">
      <c r="B311" s="82">
        <f t="shared" si="38"/>
        <v>2.884577229381887</v>
      </c>
      <c r="C311" s="79">
        <f t="shared" si="37"/>
        <v>274</v>
      </c>
      <c r="D311" s="48">
        <f>IF(C311&lt;=Configure!$E$54,C311/24,IF(C311&lt;=Configure!$E$55,C311/Configure!$E$54,C311/Configure!$E$55))</f>
        <v>11.416666666666666</v>
      </c>
      <c r="E311" s="54" t="str">
        <f>IF(C311&lt;=Configure!$E$54,Configure!$H$54,IF(C311&lt;=Configure!$E$55,Configure!$H$55,Configure!$H$56))</f>
        <v>Days</v>
      </c>
      <c r="F311" s="50">
        <f t="shared" si="39"/>
        <v>0</v>
      </c>
      <c r="G311" s="51" t="str">
        <f t="shared" si="40"/>
        <v>Normal</v>
      </c>
      <c r="H311" s="133">
        <f t="shared" si="41"/>
        <v>0</v>
      </c>
      <c r="I311" s="51" t="str">
        <f t="shared" si="42"/>
        <v>Nominal</v>
      </c>
      <c r="J311" s="132">
        <f t="shared" si="43"/>
        <v>0</v>
      </c>
      <c r="K311" s="156">
        <f>VLOOKUP(J311,'Radiation Sickness'!$B$5:$F$12,3,TRUE)</f>
        <v>0</v>
      </c>
      <c r="L311" s="156" t="str">
        <f>VLOOKUP(J311,'Radiation Sickness'!$B$5:$F$12,4,TRUE)</f>
        <v>1. Elevated</v>
      </c>
    </row>
    <row r="312" spans="2:12" ht="12.75">
      <c r="B312" s="82">
        <f t="shared" si="38"/>
        <v>2.8864493565611764</v>
      </c>
      <c r="C312" s="79">
        <f t="shared" si="37"/>
        <v>275</v>
      </c>
      <c r="D312" s="48">
        <f>IF(C312&lt;=Configure!$E$54,C312/24,IF(C312&lt;=Configure!$E$55,C312/Configure!$E$54,C312/Configure!$E$55))</f>
        <v>11.458333333333334</v>
      </c>
      <c r="E312" s="54" t="str">
        <f>IF(C312&lt;=Configure!$E$54,Configure!$H$54,IF(C312&lt;=Configure!$E$55,Configure!$H$55,Configure!$H$56))</f>
        <v>Days</v>
      </c>
      <c r="F312" s="50">
        <f t="shared" si="39"/>
        <v>0</v>
      </c>
      <c r="G312" s="51" t="str">
        <f t="shared" si="40"/>
        <v>Normal</v>
      </c>
      <c r="H312" s="133">
        <f t="shared" si="41"/>
        <v>0</v>
      </c>
      <c r="I312" s="51" t="str">
        <f t="shared" si="42"/>
        <v>Nominal</v>
      </c>
      <c r="J312" s="132">
        <f t="shared" si="43"/>
        <v>0</v>
      </c>
      <c r="K312" s="156">
        <f>VLOOKUP(J312,'Radiation Sickness'!$B$5:$F$12,3,TRUE)</f>
        <v>0</v>
      </c>
      <c r="L312" s="156" t="str">
        <f>VLOOKUP(J312,'Radiation Sickness'!$B$5:$F$12,4,TRUE)</f>
        <v>1. Elevated</v>
      </c>
    </row>
    <row r="313" spans="2:12" ht="12.75">
      <c r="B313" s="82">
        <f t="shared" si="38"/>
        <v>2.888314688345555</v>
      </c>
      <c r="C313" s="79">
        <f t="shared" si="37"/>
        <v>276</v>
      </c>
      <c r="D313" s="48">
        <f>IF(C313&lt;=Configure!$E$54,C313/24,IF(C313&lt;=Configure!$E$55,C313/Configure!$E$54,C313/Configure!$E$55))</f>
        <v>11.5</v>
      </c>
      <c r="E313" s="54" t="str">
        <f>IF(C313&lt;=Configure!$E$54,Configure!$H$54,IF(C313&lt;=Configure!$E$55,Configure!$H$55,Configure!$H$56))</f>
        <v>Days</v>
      </c>
      <c r="F313" s="50">
        <f t="shared" si="39"/>
        <v>0</v>
      </c>
      <c r="G313" s="51" t="str">
        <f t="shared" si="40"/>
        <v>Normal</v>
      </c>
      <c r="H313" s="133">
        <f t="shared" si="41"/>
        <v>0</v>
      </c>
      <c r="I313" s="51" t="str">
        <f t="shared" si="42"/>
        <v>Nominal</v>
      </c>
      <c r="J313" s="132">
        <f t="shared" si="43"/>
        <v>0</v>
      </c>
      <c r="K313" s="156">
        <f>VLOOKUP(J313,'Radiation Sickness'!$B$5:$F$12,3,TRUE)</f>
        <v>0</v>
      </c>
      <c r="L313" s="156" t="str">
        <f>VLOOKUP(J313,'Radiation Sickness'!$B$5:$F$12,4,TRUE)</f>
        <v>1. Elevated</v>
      </c>
    </row>
    <row r="314" spans="2:12" ht="12.75">
      <c r="B314" s="82">
        <f t="shared" si="38"/>
        <v>2.8901732738881325</v>
      </c>
      <c r="C314" s="79">
        <f t="shared" si="37"/>
        <v>277</v>
      </c>
      <c r="D314" s="48">
        <f>IF(C314&lt;=Configure!$E$54,C314/24,IF(C314&lt;=Configure!$E$55,C314/Configure!$E$54,C314/Configure!$E$55))</f>
        <v>11.541666666666666</v>
      </c>
      <c r="E314" s="54" t="str">
        <f>IF(C314&lt;=Configure!$E$54,Configure!$H$54,IF(C314&lt;=Configure!$E$55,Configure!$H$55,Configure!$H$56))</f>
        <v>Days</v>
      </c>
      <c r="F314" s="50">
        <f t="shared" si="39"/>
        <v>0</v>
      </c>
      <c r="G314" s="51" t="str">
        <f t="shared" si="40"/>
        <v>Normal</v>
      </c>
      <c r="H314" s="133">
        <f t="shared" si="41"/>
        <v>0</v>
      </c>
      <c r="I314" s="51" t="str">
        <f t="shared" si="42"/>
        <v>Nominal</v>
      </c>
      <c r="J314" s="132">
        <f t="shared" si="43"/>
        <v>0</v>
      </c>
      <c r="K314" s="156">
        <f>VLOOKUP(J314,'Radiation Sickness'!$B$5:$F$12,3,TRUE)</f>
        <v>0</v>
      </c>
      <c r="L314" s="156" t="str">
        <f>VLOOKUP(J314,'Radiation Sickness'!$B$5:$F$12,4,TRUE)</f>
        <v>1. Elevated</v>
      </c>
    </row>
    <row r="315" spans="2:12" ht="12.75">
      <c r="B315" s="82">
        <f t="shared" si="38"/>
        <v>2.8920251618106287</v>
      </c>
      <c r="C315" s="79">
        <f t="shared" si="37"/>
        <v>278</v>
      </c>
      <c r="D315" s="48">
        <f>IF(C315&lt;=Configure!$E$54,C315/24,IF(C315&lt;=Configure!$E$55,C315/Configure!$E$54,C315/Configure!$E$55))</f>
        <v>11.583333333333334</v>
      </c>
      <c r="E315" s="54" t="str">
        <f>IF(C315&lt;=Configure!$E$54,Configure!$H$54,IF(C315&lt;=Configure!$E$55,Configure!$H$55,Configure!$H$56))</f>
        <v>Days</v>
      </c>
      <c r="F315" s="50">
        <f t="shared" si="39"/>
        <v>0</v>
      </c>
      <c r="G315" s="51" t="str">
        <f t="shared" si="40"/>
        <v>Normal</v>
      </c>
      <c r="H315" s="133">
        <f t="shared" si="41"/>
        <v>0</v>
      </c>
      <c r="I315" s="51" t="str">
        <f t="shared" si="42"/>
        <v>Nominal</v>
      </c>
      <c r="J315" s="132">
        <f t="shared" si="43"/>
        <v>0</v>
      </c>
      <c r="K315" s="156">
        <f>VLOOKUP(J315,'Radiation Sickness'!$B$5:$F$12,3,TRUE)</f>
        <v>0</v>
      </c>
      <c r="L315" s="156" t="str">
        <f>VLOOKUP(J315,'Radiation Sickness'!$B$5:$F$12,4,TRUE)</f>
        <v>1. Elevated</v>
      </c>
    </row>
    <row r="316" spans="2:12" ht="12.75">
      <c r="B316" s="82">
        <f t="shared" si="38"/>
        <v>2.89387040021101</v>
      </c>
      <c r="C316" s="79">
        <f t="shared" si="37"/>
        <v>279</v>
      </c>
      <c r="D316" s="48">
        <f>IF(C316&lt;=Configure!$E$54,C316/24,IF(C316&lt;=Configure!$E$55,C316/Configure!$E$54,C316/Configure!$E$55))</f>
        <v>11.625</v>
      </c>
      <c r="E316" s="54" t="str">
        <f>IF(C316&lt;=Configure!$E$54,Configure!$H$54,IF(C316&lt;=Configure!$E$55,Configure!$H$55,Configure!$H$56))</f>
        <v>Days</v>
      </c>
      <c r="F316" s="50">
        <f t="shared" si="39"/>
        <v>0</v>
      </c>
      <c r="G316" s="51" t="str">
        <f t="shared" si="40"/>
        <v>Normal</v>
      </c>
      <c r="H316" s="133">
        <f t="shared" si="41"/>
        <v>0</v>
      </c>
      <c r="I316" s="51" t="str">
        <f t="shared" si="42"/>
        <v>Nominal</v>
      </c>
      <c r="J316" s="132">
        <f t="shared" si="43"/>
        <v>0</v>
      </c>
      <c r="K316" s="156">
        <f>VLOOKUP(J316,'Radiation Sickness'!$B$5:$F$12,3,TRUE)</f>
        <v>0</v>
      </c>
      <c r="L316" s="156" t="str">
        <f>VLOOKUP(J316,'Radiation Sickness'!$B$5:$F$12,4,TRUE)</f>
        <v>1. Elevated</v>
      </c>
    </row>
    <row r="317" spans="2:12" ht="12.75">
      <c r="B317" s="82">
        <f t="shared" si="38"/>
        <v>2.895709036670983</v>
      </c>
      <c r="C317" s="79">
        <f t="shared" si="37"/>
        <v>280</v>
      </c>
      <c r="D317" s="48">
        <f>IF(C317&lt;=Configure!$E$54,C317/24,IF(C317&lt;=Configure!$E$55,C317/Configure!$E$54,C317/Configure!$E$55))</f>
        <v>11.666666666666666</v>
      </c>
      <c r="E317" s="54" t="str">
        <f>IF(C317&lt;=Configure!$E$54,Configure!$H$54,IF(C317&lt;=Configure!$E$55,Configure!$H$55,Configure!$H$56))</f>
        <v>Days</v>
      </c>
      <c r="F317" s="50">
        <f t="shared" si="39"/>
        <v>0</v>
      </c>
      <c r="G317" s="51" t="str">
        <f t="shared" si="40"/>
        <v>Normal</v>
      </c>
      <c r="H317" s="133">
        <f t="shared" si="41"/>
        <v>0</v>
      </c>
      <c r="I317" s="51" t="str">
        <f t="shared" si="42"/>
        <v>Nominal</v>
      </c>
      <c r="J317" s="132">
        <f t="shared" si="43"/>
        <v>0</v>
      </c>
      <c r="K317" s="156">
        <f>VLOOKUP(J317,'Radiation Sickness'!$B$5:$F$12,3,TRUE)</f>
        <v>0</v>
      </c>
      <c r="L317" s="156" t="str">
        <f>VLOOKUP(J317,'Radiation Sickness'!$B$5:$F$12,4,TRUE)</f>
        <v>1. Elevated</v>
      </c>
    </row>
    <row r="318" spans="2:12" ht="12.75">
      <c r="B318" s="82">
        <f t="shared" si="38"/>
        <v>2.8975411182633555</v>
      </c>
      <c r="C318" s="79">
        <f t="shared" si="37"/>
        <v>281</v>
      </c>
      <c r="D318" s="48">
        <f>IF(C318&lt;=Configure!$E$54,C318/24,IF(C318&lt;=Configure!$E$55,C318/Configure!$E$54,C318/Configure!$E$55))</f>
        <v>11.708333333333334</v>
      </c>
      <c r="E318" s="54" t="str">
        <f>IF(C318&lt;=Configure!$E$54,Configure!$H$54,IF(C318&lt;=Configure!$E$55,Configure!$H$55,Configure!$H$56))</f>
        <v>Days</v>
      </c>
      <c r="F318" s="50">
        <f t="shared" si="39"/>
        <v>0</v>
      </c>
      <c r="G318" s="51" t="str">
        <f t="shared" si="40"/>
        <v>Normal</v>
      </c>
      <c r="H318" s="133">
        <f t="shared" si="41"/>
        <v>0</v>
      </c>
      <c r="I318" s="51" t="str">
        <f t="shared" si="42"/>
        <v>Nominal</v>
      </c>
      <c r="J318" s="132">
        <f t="shared" si="43"/>
        <v>0</v>
      </c>
      <c r="K318" s="156">
        <f>VLOOKUP(J318,'Radiation Sickness'!$B$5:$F$12,3,TRUE)</f>
        <v>0</v>
      </c>
      <c r="L318" s="156" t="str">
        <f>VLOOKUP(J318,'Radiation Sickness'!$B$5:$F$12,4,TRUE)</f>
        <v>1. Elevated</v>
      </c>
    </row>
    <row r="319" spans="2:12" ht="12.75">
      <c r="B319" s="82">
        <f t="shared" si="38"/>
        <v>2.899366691559272</v>
      </c>
      <c r="C319" s="79">
        <f t="shared" si="37"/>
        <v>282</v>
      </c>
      <c r="D319" s="48">
        <f>IF(C319&lt;=Configure!$E$54,C319/24,IF(C319&lt;=Configure!$E$55,C319/Configure!$E$54,C319/Configure!$E$55))</f>
        <v>11.75</v>
      </c>
      <c r="E319" s="54" t="str">
        <f>IF(C319&lt;=Configure!$E$54,Configure!$H$54,IF(C319&lt;=Configure!$E$55,Configure!$H$55,Configure!$H$56))</f>
        <v>Days</v>
      </c>
      <c r="F319" s="50">
        <f t="shared" si="39"/>
        <v>0</v>
      </c>
      <c r="G319" s="51" t="str">
        <f t="shared" si="40"/>
        <v>Normal</v>
      </c>
      <c r="H319" s="133">
        <f t="shared" si="41"/>
        <v>0</v>
      </c>
      <c r="I319" s="51" t="str">
        <f t="shared" si="42"/>
        <v>Nominal</v>
      </c>
      <c r="J319" s="132">
        <f t="shared" si="43"/>
        <v>0</v>
      </c>
      <c r="K319" s="156">
        <f>VLOOKUP(J319,'Radiation Sickness'!$B$5:$F$12,3,TRUE)</f>
        <v>0</v>
      </c>
      <c r="L319" s="156" t="str">
        <f>VLOOKUP(J319,'Radiation Sickness'!$B$5:$F$12,4,TRUE)</f>
        <v>1. Elevated</v>
      </c>
    </row>
    <row r="320" spans="2:12" ht="12.75">
      <c r="B320" s="82">
        <f t="shared" si="38"/>
        <v>2.9011858026353115</v>
      </c>
      <c r="C320" s="79">
        <f t="shared" si="37"/>
        <v>283</v>
      </c>
      <c r="D320" s="48">
        <f>IF(C320&lt;=Configure!$E$54,C320/24,IF(C320&lt;=Configure!$E$55,C320/Configure!$E$54,C320/Configure!$E$55))</f>
        <v>11.791666666666666</v>
      </c>
      <c r="E320" s="54" t="str">
        <f>IF(C320&lt;=Configure!$E$54,Configure!$H$54,IF(C320&lt;=Configure!$E$55,Configure!$H$55,Configure!$H$56))</f>
        <v>Days</v>
      </c>
      <c r="F320" s="50">
        <f t="shared" si="39"/>
        <v>0</v>
      </c>
      <c r="G320" s="51" t="str">
        <f t="shared" si="40"/>
        <v>Normal</v>
      </c>
      <c r="H320" s="133">
        <f t="shared" si="41"/>
        <v>0</v>
      </c>
      <c r="I320" s="51" t="str">
        <f t="shared" si="42"/>
        <v>Nominal</v>
      </c>
      <c r="J320" s="132">
        <f t="shared" si="43"/>
        <v>0</v>
      </c>
      <c r="K320" s="156">
        <f>VLOOKUP(J320,'Radiation Sickness'!$B$5:$F$12,3,TRUE)</f>
        <v>0</v>
      </c>
      <c r="L320" s="156" t="str">
        <f>VLOOKUP(J320,'Radiation Sickness'!$B$5:$F$12,4,TRUE)</f>
        <v>1. Elevated</v>
      </c>
    </row>
    <row r="321" spans="2:12" ht="12.75">
      <c r="B321" s="82">
        <f t="shared" si="38"/>
        <v>2.9029984970804694</v>
      </c>
      <c r="C321" s="79">
        <f aca="true" t="shared" si="44" ref="C321:C384">$C$31+C320</f>
        <v>284</v>
      </c>
      <c r="D321" s="48">
        <f>IF(C321&lt;=Configure!$E$54,C321/24,IF(C321&lt;=Configure!$E$55,C321/Configure!$E$54,C321/Configure!$E$55))</f>
        <v>11.833333333333334</v>
      </c>
      <c r="E321" s="54" t="str">
        <f>IF(C321&lt;=Configure!$E$54,Configure!$H$54,IF(C321&lt;=Configure!$E$55,Configure!$H$55,Configure!$H$56))</f>
        <v>Days</v>
      </c>
      <c r="F321" s="50">
        <f t="shared" si="39"/>
        <v>0</v>
      </c>
      <c r="G321" s="51" t="str">
        <f t="shared" si="40"/>
        <v>Normal</v>
      </c>
      <c r="H321" s="133">
        <f t="shared" si="41"/>
        <v>0</v>
      </c>
      <c r="I321" s="51" t="str">
        <f t="shared" si="42"/>
        <v>Nominal</v>
      </c>
      <c r="J321" s="132">
        <f t="shared" si="43"/>
        <v>0</v>
      </c>
      <c r="K321" s="156">
        <f>VLOOKUP(J321,'Radiation Sickness'!$B$5:$F$12,3,TRUE)</f>
        <v>0</v>
      </c>
      <c r="L321" s="156" t="str">
        <f>VLOOKUP(J321,'Radiation Sickness'!$B$5:$F$12,4,TRUE)</f>
        <v>1. Elevated</v>
      </c>
    </row>
    <row r="322" spans="2:12" ht="12.75">
      <c r="B322" s="82">
        <f t="shared" si="38"/>
        <v>2.9048048200030108</v>
      </c>
      <c r="C322" s="79">
        <f t="shared" si="44"/>
        <v>285</v>
      </c>
      <c r="D322" s="48">
        <f>IF(C322&lt;=Configure!$E$54,C322/24,IF(C322&lt;=Configure!$E$55,C322/Configure!$E$54,C322/Configure!$E$55))</f>
        <v>11.875</v>
      </c>
      <c r="E322" s="54" t="str">
        <f>IF(C322&lt;=Configure!$E$54,Configure!$H$54,IF(C322&lt;=Configure!$E$55,Configure!$H$55,Configure!$H$56))</f>
        <v>Days</v>
      </c>
      <c r="F322" s="50">
        <f t="shared" si="39"/>
        <v>0</v>
      </c>
      <c r="G322" s="51" t="str">
        <f t="shared" si="40"/>
        <v>Normal</v>
      </c>
      <c r="H322" s="133">
        <f t="shared" si="41"/>
        <v>0</v>
      </c>
      <c r="I322" s="51" t="str">
        <f t="shared" si="42"/>
        <v>Nominal</v>
      </c>
      <c r="J322" s="132">
        <f t="shared" si="43"/>
        <v>0</v>
      </c>
      <c r="K322" s="156">
        <f>VLOOKUP(J322,'Radiation Sickness'!$B$5:$F$12,3,TRUE)</f>
        <v>0</v>
      </c>
      <c r="L322" s="156" t="str">
        <f>VLOOKUP(J322,'Radiation Sickness'!$B$5:$F$12,4,TRUE)</f>
        <v>1. Elevated</v>
      </c>
    </row>
    <row r="323" spans="2:12" ht="12.75">
      <c r="B323" s="82">
        <f t="shared" si="38"/>
        <v>2.906604816037207</v>
      </c>
      <c r="C323" s="79">
        <f t="shared" si="44"/>
        <v>286</v>
      </c>
      <c r="D323" s="48">
        <f>IF(C323&lt;=Configure!$E$54,C323/24,IF(C323&lt;=Configure!$E$55,C323/Configure!$E$54,C323/Configure!$E$55))</f>
        <v>11.916666666666666</v>
      </c>
      <c r="E323" s="54" t="str">
        <f>IF(C323&lt;=Configure!$E$54,Configure!$H$54,IF(C323&lt;=Configure!$E$55,Configure!$H$55,Configure!$H$56))</f>
        <v>Days</v>
      </c>
      <c r="F323" s="50">
        <f t="shared" si="39"/>
        <v>0</v>
      </c>
      <c r="G323" s="51" t="str">
        <f t="shared" si="40"/>
        <v>Normal</v>
      </c>
      <c r="H323" s="133">
        <f t="shared" si="41"/>
        <v>0</v>
      </c>
      <c r="I323" s="51" t="str">
        <f t="shared" si="42"/>
        <v>Nominal</v>
      </c>
      <c r="J323" s="132">
        <f t="shared" si="43"/>
        <v>0</v>
      </c>
      <c r="K323" s="156">
        <f>VLOOKUP(J323,'Radiation Sickness'!$B$5:$F$12,3,TRUE)</f>
        <v>0</v>
      </c>
      <c r="L323" s="156" t="str">
        <f>VLOOKUP(J323,'Radiation Sickness'!$B$5:$F$12,4,TRUE)</f>
        <v>1. Elevated</v>
      </c>
    </row>
    <row r="324" spans="2:12" ht="12.75">
      <c r="B324" s="82">
        <f t="shared" si="38"/>
        <v>2.9083985293499532</v>
      </c>
      <c r="C324" s="79">
        <f t="shared" si="44"/>
        <v>287</v>
      </c>
      <c r="D324" s="48">
        <f>IF(C324&lt;=Configure!$E$54,C324/24,IF(C324&lt;=Configure!$E$55,C324/Configure!$E$54,C324/Configure!$E$55))</f>
        <v>11.958333333333334</v>
      </c>
      <c r="E324" s="54" t="str">
        <f>IF(C324&lt;=Configure!$E$54,Configure!$H$54,IF(C324&lt;=Configure!$E$55,Configure!$H$55,Configure!$H$56))</f>
        <v>Days</v>
      </c>
      <c r="F324" s="50">
        <f t="shared" si="39"/>
        <v>0</v>
      </c>
      <c r="G324" s="51" t="str">
        <f t="shared" si="40"/>
        <v>Normal</v>
      </c>
      <c r="H324" s="133">
        <f t="shared" si="41"/>
        <v>0</v>
      </c>
      <c r="I324" s="51" t="str">
        <f t="shared" si="42"/>
        <v>Nominal</v>
      </c>
      <c r="J324" s="132">
        <f t="shared" si="43"/>
        <v>0</v>
      </c>
      <c r="K324" s="156">
        <f>VLOOKUP(J324,'Radiation Sickness'!$B$5:$F$12,3,TRUE)</f>
        <v>0</v>
      </c>
      <c r="L324" s="156" t="str">
        <f>VLOOKUP(J324,'Radiation Sickness'!$B$5:$F$12,4,TRUE)</f>
        <v>1. Elevated</v>
      </c>
    </row>
    <row r="325" spans="2:12" ht="12.75">
      <c r="B325" s="82">
        <f t="shared" si="38"/>
        <v>2.9101860036472704</v>
      </c>
      <c r="C325" s="79">
        <f t="shared" si="44"/>
        <v>288</v>
      </c>
      <c r="D325" s="48">
        <f>IF(C325&lt;=Configure!$E$54,C325/24,IF(C325&lt;=Configure!$E$55,C325/Configure!$E$54,C325/Configure!$E$55))</f>
        <v>12</v>
      </c>
      <c r="E325" s="54" t="str">
        <f>IF(C325&lt;=Configure!$E$54,Configure!$H$54,IF(C325&lt;=Configure!$E$55,Configure!$H$55,Configure!$H$56))</f>
        <v>Days</v>
      </c>
      <c r="F325" s="50">
        <f t="shared" si="39"/>
        <v>0</v>
      </c>
      <c r="G325" s="51" t="str">
        <f t="shared" si="40"/>
        <v>Normal</v>
      </c>
      <c r="H325" s="133">
        <f t="shared" si="41"/>
        <v>0</v>
      </c>
      <c r="I325" s="51" t="str">
        <f t="shared" si="42"/>
        <v>Nominal</v>
      </c>
      <c r="J325" s="132">
        <f t="shared" si="43"/>
        <v>0</v>
      </c>
      <c r="K325" s="156">
        <f>VLOOKUP(J325,'Radiation Sickness'!$B$5:$F$12,3,TRUE)</f>
        <v>0</v>
      </c>
      <c r="L325" s="156" t="str">
        <f>VLOOKUP(J325,'Radiation Sickness'!$B$5:$F$12,4,TRUE)</f>
        <v>1. Elevated</v>
      </c>
    </row>
    <row r="326" spans="2:12" ht="12.75">
      <c r="B326" s="82">
        <f t="shared" si="38"/>
        <v>2.9119672821806954</v>
      </c>
      <c r="C326" s="79">
        <f t="shared" si="44"/>
        <v>289</v>
      </c>
      <c r="D326" s="48">
        <f>IF(C326&lt;=Configure!$E$54,C326/24,IF(C326&lt;=Configure!$E$55,C326/Configure!$E$54,C326/Configure!$E$55))</f>
        <v>12.041666666666666</v>
      </c>
      <c r="E326" s="54" t="str">
        <f>IF(C326&lt;=Configure!$E$54,Configure!$H$54,IF(C326&lt;=Configure!$E$55,Configure!$H$55,Configure!$H$56))</f>
        <v>Days</v>
      </c>
      <c r="F326" s="50">
        <f t="shared" si="39"/>
        <v>0</v>
      </c>
      <c r="G326" s="51" t="str">
        <f t="shared" si="40"/>
        <v>Normal</v>
      </c>
      <c r="H326" s="133">
        <f t="shared" si="41"/>
        <v>0</v>
      </c>
      <c r="I326" s="51" t="str">
        <f t="shared" si="42"/>
        <v>Nominal</v>
      </c>
      <c r="J326" s="132">
        <f t="shared" si="43"/>
        <v>0</v>
      </c>
      <c r="K326" s="156">
        <f>VLOOKUP(J326,'Radiation Sickness'!$B$5:$F$12,3,TRUE)</f>
        <v>0</v>
      </c>
      <c r="L326" s="156" t="str">
        <f>VLOOKUP(J326,'Radiation Sickness'!$B$5:$F$12,4,TRUE)</f>
        <v>1. Elevated</v>
      </c>
    </row>
    <row r="327" spans="2:12" ht="12.75">
      <c r="B327" s="82">
        <f t="shared" si="38"/>
        <v>2.913742407753561</v>
      </c>
      <c r="C327" s="79">
        <f t="shared" si="44"/>
        <v>290</v>
      </c>
      <c r="D327" s="48">
        <f>IF(C327&lt;=Configure!$E$54,C327/24,IF(C327&lt;=Configure!$E$55,C327/Configure!$E$54,C327/Configure!$E$55))</f>
        <v>12.083333333333334</v>
      </c>
      <c r="E327" s="54" t="str">
        <f>IF(C327&lt;=Configure!$E$54,Configure!$H$54,IF(C327&lt;=Configure!$E$55,Configure!$H$55,Configure!$H$56))</f>
        <v>Days</v>
      </c>
      <c r="F327" s="50">
        <f t="shared" si="39"/>
        <v>0</v>
      </c>
      <c r="G327" s="51" t="str">
        <f t="shared" si="40"/>
        <v>Normal</v>
      </c>
      <c r="H327" s="133">
        <f t="shared" si="41"/>
        <v>0</v>
      </c>
      <c r="I327" s="51" t="str">
        <f t="shared" si="42"/>
        <v>Nominal</v>
      </c>
      <c r="J327" s="132">
        <f t="shared" si="43"/>
        <v>0</v>
      </c>
      <c r="K327" s="156">
        <f>VLOOKUP(J327,'Radiation Sickness'!$B$5:$F$12,3,TRUE)</f>
        <v>0</v>
      </c>
      <c r="L327" s="156" t="str">
        <f>VLOOKUP(J327,'Radiation Sickness'!$B$5:$F$12,4,TRUE)</f>
        <v>1. Elevated</v>
      </c>
    </row>
    <row r="328" spans="2:12" ht="12.75">
      <c r="B328" s="82">
        <f t="shared" si="38"/>
        <v>2.9155114227271683</v>
      </c>
      <c r="C328" s="79">
        <f t="shared" si="44"/>
        <v>291</v>
      </c>
      <c r="D328" s="48">
        <f>IF(C328&lt;=Configure!$E$54,C328/24,IF(C328&lt;=Configure!$E$55,C328/Configure!$E$54,C328/Configure!$E$55))</f>
        <v>12.125</v>
      </c>
      <c r="E328" s="54" t="str">
        <f>IF(C328&lt;=Configure!$E$54,Configure!$H$54,IF(C328&lt;=Configure!$E$55,Configure!$H$55,Configure!$H$56))</f>
        <v>Days</v>
      </c>
      <c r="F328" s="50">
        <f t="shared" si="39"/>
        <v>0</v>
      </c>
      <c r="G328" s="51" t="str">
        <f t="shared" si="40"/>
        <v>Normal</v>
      </c>
      <c r="H328" s="133">
        <f t="shared" si="41"/>
        <v>0</v>
      </c>
      <c r="I328" s="51" t="str">
        <f t="shared" si="42"/>
        <v>Nominal</v>
      </c>
      <c r="J328" s="132">
        <f t="shared" si="43"/>
        <v>0</v>
      </c>
      <c r="K328" s="156">
        <f>VLOOKUP(J328,'Radiation Sickness'!$B$5:$F$12,3,TRUE)</f>
        <v>0</v>
      </c>
      <c r="L328" s="156" t="str">
        <f>VLOOKUP(J328,'Radiation Sickness'!$B$5:$F$12,4,TRUE)</f>
        <v>1. Elevated</v>
      </c>
    </row>
    <row r="329" spans="2:12" ht="12.75">
      <c r="B329" s="82">
        <f t="shared" si="38"/>
        <v>2.9172743690268494</v>
      </c>
      <c r="C329" s="79">
        <f t="shared" si="44"/>
        <v>292</v>
      </c>
      <c r="D329" s="48">
        <f>IF(C329&lt;=Configure!$E$54,C329/24,IF(C329&lt;=Configure!$E$55,C329/Configure!$E$54,C329/Configure!$E$55))</f>
        <v>12.166666666666666</v>
      </c>
      <c r="E329" s="54" t="str">
        <f>IF(C329&lt;=Configure!$E$54,Configure!$H$54,IF(C329&lt;=Configure!$E$55,Configure!$H$55,Configure!$H$56))</f>
        <v>Days</v>
      </c>
      <c r="F329" s="50">
        <f t="shared" si="39"/>
        <v>0</v>
      </c>
      <c r="G329" s="51" t="str">
        <f t="shared" si="40"/>
        <v>Normal</v>
      </c>
      <c r="H329" s="133">
        <f t="shared" si="41"/>
        <v>0</v>
      </c>
      <c r="I329" s="51" t="str">
        <f t="shared" si="42"/>
        <v>Nominal</v>
      </c>
      <c r="J329" s="132">
        <f t="shared" si="43"/>
        <v>0</v>
      </c>
      <c r="K329" s="156">
        <f>VLOOKUP(J329,'Radiation Sickness'!$B$5:$F$12,3,TRUE)</f>
        <v>0</v>
      </c>
      <c r="L329" s="156" t="str">
        <f>VLOOKUP(J329,'Radiation Sickness'!$B$5:$F$12,4,TRUE)</f>
        <v>1. Elevated</v>
      </c>
    </row>
    <row r="330" spans="2:12" ht="12.75">
      <c r="B330" s="82">
        <f t="shared" si="38"/>
        <v>2.919031288147933</v>
      </c>
      <c r="C330" s="79">
        <f t="shared" si="44"/>
        <v>293</v>
      </c>
      <c r="D330" s="48">
        <f>IF(C330&lt;=Configure!$E$54,C330/24,IF(C330&lt;=Configure!$E$55,C330/Configure!$E$54,C330/Configure!$E$55))</f>
        <v>12.208333333333334</v>
      </c>
      <c r="E330" s="54" t="str">
        <f>IF(C330&lt;=Configure!$E$54,Configure!$H$54,IF(C330&lt;=Configure!$E$55,Configure!$H$55,Configure!$H$56))</f>
        <v>Days</v>
      </c>
      <c r="F330" s="50">
        <f t="shared" si="39"/>
        <v>0</v>
      </c>
      <c r="G330" s="51" t="str">
        <f t="shared" si="40"/>
        <v>Normal</v>
      </c>
      <c r="H330" s="133">
        <f t="shared" si="41"/>
        <v>0</v>
      </c>
      <c r="I330" s="51" t="str">
        <f t="shared" si="42"/>
        <v>Nominal</v>
      </c>
      <c r="J330" s="132">
        <f t="shared" si="43"/>
        <v>0</v>
      </c>
      <c r="K330" s="156">
        <f>VLOOKUP(J330,'Radiation Sickness'!$B$5:$F$12,3,TRUE)</f>
        <v>0</v>
      </c>
      <c r="L330" s="156" t="str">
        <f>VLOOKUP(J330,'Radiation Sickness'!$B$5:$F$12,4,TRUE)</f>
        <v>1. Elevated</v>
      </c>
    </row>
    <row r="331" spans="2:12" ht="12.75">
      <c r="B331" s="82">
        <f t="shared" si="38"/>
        <v>2.920782221161602</v>
      </c>
      <c r="C331" s="79">
        <f t="shared" si="44"/>
        <v>294</v>
      </c>
      <c r="D331" s="48">
        <f>IF(C331&lt;=Configure!$E$54,C331/24,IF(C331&lt;=Configure!$E$55,C331/Configure!$E$54,C331/Configure!$E$55))</f>
        <v>12.25</v>
      </c>
      <c r="E331" s="54" t="str">
        <f>IF(C331&lt;=Configure!$E$54,Configure!$H$54,IF(C331&lt;=Configure!$E$55,Configure!$H$55,Configure!$H$56))</f>
        <v>Days</v>
      </c>
      <c r="F331" s="50">
        <f t="shared" si="39"/>
        <v>0</v>
      </c>
      <c r="G331" s="51" t="str">
        <f t="shared" si="40"/>
        <v>Normal</v>
      </c>
      <c r="H331" s="133">
        <f t="shared" si="41"/>
        <v>0</v>
      </c>
      <c r="I331" s="51" t="str">
        <f t="shared" si="42"/>
        <v>Nominal</v>
      </c>
      <c r="J331" s="132">
        <f t="shared" si="43"/>
        <v>0</v>
      </c>
      <c r="K331" s="156">
        <f>VLOOKUP(J331,'Radiation Sickness'!$B$5:$F$12,3,TRUE)</f>
        <v>0</v>
      </c>
      <c r="L331" s="156" t="str">
        <f>VLOOKUP(J331,'Radiation Sickness'!$B$5:$F$12,4,TRUE)</f>
        <v>1. Elevated</v>
      </c>
    </row>
    <row r="332" spans="2:12" ht="12.75">
      <c r="B332" s="82">
        <f t="shared" si="38"/>
        <v>2.922527208720656</v>
      </c>
      <c r="C332" s="79">
        <f t="shared" si="44"/>
        <v>295</v>
      </c>
      <c r="D332" s="48">
        <f>IF(C332&lt;=Configure!$E$54,C332/24,IF(C332&lt;=Configure!$E$55,C332/Configure!$E$54,C332/Configure!$E$55))</f>
        <v>12.291666666666666</v>
      </c>
      <c r="E332" s="54" t="str">
        <f>IF(C332&lt;=Configure!$E$54,Configure!$H$54,IF(C332&lt;=Configure!$E$55,Configure!$H$55,Configure!$H$56))</f>
        <v>Days</v>
      </c>
      <c r="F332" s="50">
        <f t="shared" si="39"/>
        <v>0</v>
      </c>
      <c r="G332" s="51" t="str">
        <f t="shared" si="40"/>
        <v>Normal</v>
      </c>
      <c r="H332" s="133">
        <f t="shared" si="41"/>
        <v>0</v>
      </c>
      <c r="I332" s="51" t="str">
        <f t="shared" si="42"/>
        <v>Nominal</v>
      </c>
      <c r="J332" s="132">
        <f t="shared" si="43"/>
        <v>0</v>
      </c>
      <c r="K332" s="156">
        <f>VLOOKUP(J332,'Radiation Sickness'!$B$5:$F$12,3,TRUE)</f>
        <v>0</v>
      </c>
      <c r="L332" s="156" t="str">
        <f>VLOOKUP(J332,'Radiation Sickness'!$B$5:$F$12,4,TRUE)</f>
        <v>1. Elevated</v>
      </c>
    </row>
    <row r="333" spans="2:12" ht="12.75">
      <c r="B333" s="82">
        <f aca="true" t="shared" si="45" ref="B333:B396">LOG(C333,7)</f>
        <v>2.9242662910651736</v>
      </c>
      <c r="C333" s="79">
        <f t="shared" si="44"/>
        <v>296</v>
      </c>
      <c r="D333" s="48">
        <f>IF(C333&lt;=Configure!$E$54,C333/24,IF(C333&lt;=Configure!$E$55,C333/Configure!$E$54,C333/Configure!$E$55))</f>
        <v>12.333333333333334</v>
      </c>
      <c r="E333" s="54" t="str">
        <f>IF(C333&lt;=Configure!$E$54,Configure!$H$54,IF(C333&lt;=Configure!$E$55,Configure!$H$55,Configure!$H$56))</f>
        <v>Days</v>
      </c>
      <c r="F333" s="50">
        <f aca="true" t="shared" si="46" ref="F333:F396">$C$30/(10^B333)</f>
        <v>0</v>
      </c>
      <c r="G333" s="51" t="str">
        <f aca="true" t="shared" si="47" ref="G333:G396">IF(F333&lt;=$N$41,IF(F333&lt;=$N$42,IF(F333&lt;=$N$43,IF(F333&lt;=$N$44,$S$44,$S$43),$S$42),$S$41),$S$40)</f>
        <v>Normal</v>
      </c>
      <c r="H333" s="133">
        <f aca="true" t="shared" si="48" ref="H333:H396">F333/$C$26</f>
        <v>0</v>
      </c>
      <c r="I333" s="51" t="str">
        <f aca="true" t="shared" si="49" ref="I333:I396">IF(H333&lt;=$N$49,IF(H333&lt;=$N$50,IF(H333&lt;=$N$51,IF(H333&lt;=$N$52,$S$52,$S$51),$S$50),$S$49),$S$48)</f>
        <v>Nominal</v>
      </c>
      <c r="J333" s="132">
        <f aca="true" t="shared" si="50" ref="J333:J396">J332+H333</f>
        <v>0</v>
      </c>
      <c r="K333" s="156">
        <f>VLOOKUP(J333,'Radiation Sickness'!$B$5:$F$12,3,TRUE)</f>
        <v>0</v>
      </c>
      <c r="L333" s="156" t="str">
        <f>VLOOKUP(J333,'Radiation Sickness'!$B$5:$F$12,4,TRUE)</f>
        <v>1. Elevated</v>
      </c>
    </row>
    <row r="334" spans="2:12" ht="12.75">
      <c r="B334" s="82">
        <f t="shared" si="45"/>
        <v>2.9259995080280827</v>
      </c>
      <c r="C334" s="79">
        <f t="shared" si="44"/>
        <v>297</v>
      </c>
      <c r="D334" s="48">
        <f>IF(C334&lt;=Configure!$E$54,C334/24,IF(C334&lt;=Configure!$E$55,C334/Configure!$E$54,C334/Configure!$E$55))</f>
        <v>12.375</v>
      </c>
      <c r="E334" s="54" t="str">
        <f>IF(C334&lt;=Configure!$E$54,Configure!$H$54,IF(C334&lt;=Configure!$E$55,Configure!$H$55,Configure!$H$56))</f>
        <v>Days</v>
      </c>
      <c r="F334" s="50">
        <f t="shared" si="46"/>
        <v>0</v>
      </c>
      <c r="G334" s="51" t="str">
        <f t="shared" si="47"/>
        <v>Normal</v>
      </c>
      <c r="H334" s="133">
        <f t="shared" si="48"/>
        <v>0</v>
      </c>
      <c r="I334" s="51" t="str">
        <f t="shared" si="49"/>
        <v>Nominal</v>
      </c>
      <c r="J334" s="132">
        <f t="shared" si="50"/>
        <v>0</v>
      </c>
      <c r="K334" s="156">
        <f>VLOOKUP(J334,'Radiation Sickness'!$B$5:$F$12,3,TRUE)</f>
        <v>0</v>
      </c>
      <c r="L334" s="156" t="str">
        <f>VLOOKUP(J334,'Radiation Sickness'!$B$5:$F$12,4,TRUE)</f>
        <v>1. Elevated</v>
      </c>
    </row>
    <row r="335" spans="2:12" ht="12.75">
      <c r="B335" s="82">
        <f t="shared" si="45"/>
        <v>2.927726899040631</v>
      </c>
      <c r="C335" s="79">
        <f t="shared" si="44"/>
        <v>298</v>
      </c>
      <c r="D335" s="48">
        <f>IF(C335&lt;=Configure!$E$54,C335/24,IF(C335&lt;=Configure!$E$55,C335/Configure!$E$54,C335/Configure!$E$55))</f>
        <v>12.416666666666666</v>
      </c>
      <c r="E335" s="54" t="str">
        <f>IF(C335&lt;=Configure!$E$54,Configure!$H$54,IF(C335&lt;=Configure!$E$55,Configure!$H$55,Configure!$H$56))</f>
        <v>Days</v>
      </c>
      <c r="F335" s="50">
        <f t="shared" si="46"/>
        <v>0</v>
      </c>
      <c r="G335" s="51" t="str">
        <f t="shared" si="47"/>
        <v>Normal</v>
      </c>
      <c r="H335" s="133">
        <f t="shared" si="48"/>
        <v>0</v>
      </c>
      <c r="I335" s="51" t="str">
        <f t="shared" si="49"/>
        <v>Nominal</v>
      </c>
      <c r="J335" s="132">
        <f t="shared" si="50"/>
        <v>0</v>
      </c>
      <c r="K335" s="156">
        <f>VLOOKUP(J335,'Radiation Sickness'!$B$5:$F$12,3,TRUE)</f>
        <v>0</v>
      </c>
      <c r="L335" s="156" t="str">
        <f>VLOOKUP(J335,'Radiation Sickness'!$B$5:$F$12,4,TRUE)</f>
        <v>1. Elevated</v>
      </c>
    </row>
    <row r="336" spans="2:12" ht="12.75">
      <c r="B336" s="82">
        <f t="shared" si="45"/>
        <v>2.929448503137772</v>
      </c>
      <c r="C336" s="79">
        <f t="shared" si="44"/>
        <v>299</v>
      </c>
      <c r="D336" s="48">
        <f>IF(C336&lt;=Configure!$E$54,C336/24,IF(C336&lt;=Configure!$E$55,C336/Configure!$E$54,C336/Configure!$E$55))</f>
        <v>12.458333333333334</v>
      </c>
      <c r="E336" s="54" t="str">
        <f>IF(C336&lt;=Configure!$E$54,Configure!$H$54,IF(C336&lt;=Configure!$E$55,Configure!$H$55,Configure!$H$56))</f>
        <v>Days</v>
      </c>
      <c r="F336" s="50">
        <f t="shared" si="46"/>
        <v>0</v>
      </c>
      <c r="G336" s="51" t="str">
        <f t="shared" si="47"/>
        <v>Normal</v>
      </c>
      <c r="H336" s="133">
        <f t="shared" si="48"/>
        <v>0</v>
      </c>
      <c r="I336" s="51" t="str">
        <f t="shared" si="49"/>
        <v>Nominal</v>
      </c>
      <c r="J336" s="132">
        <f t="shared" si="50"/>
        <v>0</v>
      </c>
      <c r="K336" s="156">
        <f>VLOOKUP(J336,'Radiation Sickness'!$B$5:$F$12,3,TRUE)</f>
        <v>0</v>
      </c>
      <c r="L336" s="156" t="str">
        <f>VLOOKUP(J336,'Radiation Sickness'!$B$5:$F$12,4,TRUE)</f>
        <v>1. Elevated</v>
      </c>
    </row>
    <row r="337" spans="2:12" ht="12.75">
      <c r="B337" s="82">
        <f t="shared" si="45"/>
        <v>2.931164358963456</v>
      </c>
      <c r="C337" s="79">
        <f t="shared" si="44"/>
        <v>300</v>
      </c>
      <c r="D337" s="48">
        <f>IF(C337&lt;=Configure!$E$54,C337/24,IF(C337&lt;=Configure!$E$55,C337/Configure!$E$54,C337/Configure!$E$55))</f>
        <v>12.5</v>
      </c>
      <c r="E337" s="54" t="str">
        <f>IF(C337&lt;=Configure!$E$54,Configure!$H$54,IF(C337&lt;=Configure!$E$55,Configure!$H$55,Configure!$H$56))</f>
        <v>Days</v>
      </c>
      <c r="F337" s="50">
        <f t="shared" si="46"/>
        <v>0</v>
      </c>
      <c r="G337" s="51" t="str">
        <f t="shared" si="47"/>
        <v>Normal</v>
      </c>
      <c r="H337" s="133">
        <f t="shared" si="48"/>
        <v>0</v>
      </c>
      <c r="I337" s="51" t="str">
        <f t="shared" si="49"/>
        <v>Nominal</v>
      </c>
      <c r="J337" s="132">
        <f t="shared" si="50"/>
        <v>0</v>
      </c>
      <c r="K337" s="156">
        <f>VLOOKUP(J337,'Radiation Sickness'!$B$5:$F$12,3,TRUE)</f>
        <v>0</v>
      </c>
      <c r="L337" s="156" t="str">
        <f>VLOOKUP(J337,'Radiation Sickness'!$B$5:$F$12,4,TRUE)</f>
        <v>1. Elevated</v>
      </c>
    </row>
    <row r="338" spans="2:12" ht="12.75">
      <c r="B338" s="82">
        <f t="shared" si="45"/>
        <v>2.932874504775836</v>
      </c>
      <c r="C338" s="79">
        <f t="shared" si="44"/>
        <v>301</v>
      </c>
      <c r="D338" s="48">
        <f>IF(C338&lt;=Configure!$E$54,C338/24,IF(C338&lt;=Configure!$E$55,C338/Configure!$E$54,C338/Configure!$E$55))</f>
        <v>12.541666666666666</v>
      </c>
      <c r="E338" s="54" t="str">
        <f>IF(C338&lt;=Configure!$E$54,Configure!$H$54,IF(C338&lt;=Configure!$E$55,Configure!$H$55,Configure!$H$56))</f>
        <v>Days</v>
      </c>
      <c r="F338" s="50">
        <f t="shared" si="46"/>
        <v>0</v>
      </c>
      <c r="G338" s="51" t="str">
        <f t="shared" si="47"/>
        <v>Normal</v>
      </c>
      <c r="H338" s="133">
        <f t="shared" si="48"/>
        <v>0</v>
      </c>
      <c r="I338" s="51" t="str">
        <f t="shared" si="49"/>
        <v>Nominal</v>
      </c>
      <c r="J338" s="132">
        <f t="shared" si="50"/>
        <v>0</v>
      </c>
      <c r="K338" s="156">
        <f>VLOOKUP(J338,'Radiation Sickness'!$B$5:$F$12,3,TRUE)</f>
        <v>0</v>
      </c>
      <c r="L338" s="156" t="str">
        <f>VLOOKUP(J338,'Radiation Sickness'!$B$5:$F$12,4,TRUE)</f>
        <v>1. Elevated</v>
      </c>
    </row>
    <row r="339" spans="2:12" ht="12.75">
      <c r="B339" s="82">
        <f t="shared" si="45"/>
        <v>2.934578978452385</v>
      </c>
      <c r="C339" s="79">
        <f t="shared" si="44"/>
        <v>302</v>
      </c>
      <c r="D339" s="48">
        <f>IF(C339&lt;=Configure!$E$54,C339/24,IF(C339&lt;=Configure!$E$55,C339/Configure!$E$54,C339/Configure!$E$55))</f>
        <v>12.583333333333334</v>
      </c>
      <c r="E339" s="54" t="str">
        <f>IF(C339&lt;=Configure!$E$54,Configure!$H$54,IF(C339&lt;=Configure!$E$55,Configure!$H$55,Configure!$H$56))</f>
        <v>Days</v>
      </c>
      <c r="F339" s="50">
        <f t="shared" si="46"/>
        <v>0</v>
      </c>
      <c r="G339" s="51" t="str">
        <f t="shared" si="47"/>
        <v>Normal</v>
      </c>
      <c r="H339" s="133">
        <f t="shared" si="48"/>
        <v>0</v>
      </c>
      <c r="I339" s="51" t="str">
        <f t="shared" si="49"/>
        <v>Nominal</v>
      </c>
      <c r="J339" s="132">
        <f t="shared" si="50"/>
        <v>0</v>
      </c>
      <c r="K339" s="156">
        <f>VLOOKUP(J339,'Radiation Sickness'!$B$5:$F$12,3,TRUE)</f>
        <v>0</v>
      </c>
      <c r="L339" s="156" t="str">
        <f>VLOOKUP(J339,'Radiation Sickness'!$B$5:$F$12,4,TRUE)</f>
        <v>1. Elevated</v>
      </c>
    </row>
    <row r="340" spans="2:12" ht="12.75">
      <c r="B340" s="82">
        <f t="shared" si="45"/>
        <v>2.93627781749493</v>
      </c>
      <c r="C340" s="79">
        <f t="shared" si="44"/>
        <v>303</v>
      </c>
      <c r="D340" s="48">
        <f>IF(C340&lt;=Configure!$E$54,C340/24,IF(C340&lt;=Configure!$E$55,C340/Configure!$E$54,C340/Configure!$E$55))</f>
        <v>12.625</v>
      </c>
      <c r="E340" s="54" t="str">
        <f>IF(C340&lt;=Configure!$E$54,Configure!$H$54,IF(C340&lt;=Configure!$E$55,Configure!$H$55,Configure!$H$56))</f>
        <v>Days</v>
      </c>
      <c r="F340" s="50">
        <f t="shared" si="46"/>
        <v>0</v>
      </c>
      <c r="G340" s="51" t="str">
        <f t="shared" si="47"/>
        <v>Normal</v>
      </c>
      <c r="H340" s="133">
        <f t="shared" si="48"/>
        <v>0</v>
      </c>
      <c r="I340" s="51" t="str">
        <f t="shared" si="49"/>
        <v>Nominal</v>
      </c>
      <c r="J340" s="132">
        <f t="shared" si="50"/>
        <v>0</v>
      </c>
      <c r="K340" s="156">
        <f>VLOOKUP(J340,'Radiation Sickness'!$B$5:$F$12,3,TRUE)</f>
        <v>0</v>
      </c>
      <c r="L340" s="156" t="str">
        <f>VLOOKUP(J340,'Radiation Sickness'!$B$5:$F$12,4,TRUE)</f>
        <v>1. Elevated</v>
      </c>
    </row>
    <row r="341" spans="2:12" ht="12.75">
      <c r="B341" s="82">
        <f t="shared" si="45"/>
        <v>2.9379710590346035</v>
      </c>
      <c r="C341" s="79">
        <f t="shared" si="44"/>
        <v>304</v>
      </c>
      <c r="D341" s="48">
        <f>IF(C341&lt;=Configure!$E$54,C341/24,IF(C341&lt;=Configure!$E$55,C341/Configure!$E$54,C341/Configure!$E$55))</f>
        <v>12.666666666666666</v>
      </c>
      <c r="E341" s="54" t="str">
        <f>IF(C341&lt;=Configure!$E$54,Configure!$H$54,IF(C341&lt;=Configure!$E$55,Configure!$H$55,Configure!$H$56))</f>
        <v>Days</v>
      </c>
      <c r="F341" s="50">
        <f t="shared" si="46"/>
        <v>0</v>
      </c>
      <c r="G341" s="51" t="str">
        <f t="shared" si="47"/>
        <v>Normal</v>
      </c>
      <c r="H341" s="133">
        <f t="shared" si="48"/>
        <v>0</v>
      </c>
      <c r="I341" s="51" t="str">
        <f t="shared" si="49"/>
        <v>Nominal</v>
      </c>
      <c r="J341" s="132">
        <f t="shared" si="50"/>
        <v>0</v>
      </c>
      <c r="K341" s="156">
        <f>VLOOKUP(J341,'Radiation Sickness'!$B$5:$F$12,3,TRUE)</f>
        <v>0</v>
      </c>
      <c r="L341" s="156" t="str">
        <f>VLOOKUP(J341,'Radiation Sickness'!$B$5:$F$12,4,TRUE)</f>
        <v>1. Elevated</v>
      </c>
    </row>
    <row r="342" spans="2:12" ht="12.75">
      <c r="B342" s="82">
        <f t="shared" si="45"/>
        <v>2.939658739836713</v>
      </c>
      <c r="C342" s="79">
        <f t="shared" si="44"/>
        <v>305</v>
      </c>
      <c r="D342" s="48">
        <f>IF(C342&lt;=Configure!$E$54,C342/24,IF(C342&lt;=Configure!$E$55,C342/Configure!$E$54,C342/Configure!$E$55))</f>
        <v>12.708333333333334</v>
      </c>
      <c r="E342" s="54" t="str">
        <f>IF(C342&lt;=Configure!$E$54,Configure!$H$54,IF(C342&lt;=Configure!$E$55,Configure!$H$55,Configure!$H$56))</f>
        <v>Days</v>
      </c>
      <c r="F342" s="50">
        <f t="shared" si="46"/>
        <v>0</v>
      </c>
      <c r="G342" s="51" t="str">
        <f t="shared" si="47"/>
        <v>Normal</v>
      </c>
      <c r="H342" s="133">
        <f t="shared" si="48"/>
        <v>0</v>
      </c>
      <c r="I342" s="51" t="str">
        <f t="shared" si="49"/>
        <v>Nominal</v>
      </c>
      <c r="J342" s="132">
        <f t="shared" si="50"/>
        <v>0</v>
      </c>
      <c r="K342" s="156">
        <f>VLOOKUP(J342,'Radiation Sickness'!$B$5:$F$12,3,TRUE)</f>
        <v>0</v>
      </c>
      <c r="L342" s="156" t="str">
        <f>VLOOKUP(J342,'Radiation Sickness'!$B$5:$F$12,4,TRUE)</f>
        <v>1. Elevated</v>
      </c>
    </row>
    <row r="343" spans="2:12" ht="12.75">
      <c r="B343" s="82">
        <f t="shared" si="45"/>
        <v>2.941340896305529</v>
      </c>
      <c r="C343" s="79">
        <f t="shared" si="44"/>
        <v>306</v>
      </c>
      <c r="D343" s="48">
        <f>IF(C343&lt;=Configure!$E$54,C343/24,IF(C343&lt;=Configure!$E$55,C343/Configure!$E$54,C343/Configure!$E$55))</f>
        <v>12.75</v>
      </c>
      <c r="E343" s="54" t="str">
        <f>IF(C343&lt;=Configure!$E$54,Configure!$H$54,IF(C343&lt;=Configure!$E$55,Configure!$H$55,Configure!$H$56))</f>
        <v>Days</v>
      </c>
      <c r="F343" s="50">
        <f t="shared" si="46"/>
        <v>0</v>
      </c>
      <c r="G343" s="51" t="str">
        <f t="shared" si="47"/>
        <v>Normal</v>
      </c>
      <c r="H343" s="133">
        <f t="shared" si="48"/>
        <v>0</v>
      </c>
      <c r="I343" s="51" t="str">
        <f t="shared" si="49"/>
        <v>Nominal</v>
      </c>
      <c r="J343" s="132">
        <f t="shared" si="50"/>
        <v>0</v>
      </c>
      <c r="K343" s="156">
        <f>VLOOKUP(J343,'Radiation Sickness'!$B$5:$F$12,3,TRUE)</f>
        <v>0</v>
      </c>
      <c r="L343" s="156" t="str">
        <f>VLOOKUP(J343,'Radiation Sickness'!$B$5:$F$12,4,TRUE)</f>
        <v>1. Elevated</v>
      </c>
    </row>
    <row r="344" spans="2:12" ht="12.75">
      <c r="B344" s="82">
        <f t="shared" si="45"/>
        <v>2.943017564489001</v>
      </c>
      <c r="C344" s="79">
        <f t="shared" si="44"/>
        <v>307</v>
      </c>
      <c r="D344" s="48">
        <f>IF(C344&lt;=Configure!$E$54,C344/24,IF(C344&lt;=Configure!$E$55,C344/Configure!$E$54,C344/Configure!$E$55))</f>
        <v>12.791666666666666</v>
      </c>
      <c r="E344" s="54" t="str">
        <f>IF(C344&lt;=Configure!$E$54,Configure!$H$54,IF(C344&lt;=Configure!$E$55,Configure!$H$55,Configure!$H$56))</f>
        <v>Days</v>
      </c>
      <c r="F344" s="50">
        <f t="shared" si="46"/>
        <v>0</v>
      </c>
      <c r="G344" s="51" t="str">
        <f t="shared" si="47"/>
        <v>Normal</v>
      </c>
      <c r="H344" s="133">
        <f t="shared" si="48"/>
        <v>0</v>
      </c>
      <c r="I344" s="51" t="str">
        <f t="shared" si="49"/>
        <v>Nominal</v>
      </c>
      <c r="J344" s="132">
        <f t="shared" si="50"/>
        <v>0</v>
      </c>
      <c r="K344" s="156">
        <f>VLOOKUP(J344,'Radiation Sickness'!$B$5:$F$12,3,TRUE)</f>
        <v>0</v>
      </c>
      <c r="L344" s="156" t="str">
        <f>VLOOKUP(J344,'Radiation Sickness'!$B$5:$F$12,4,TRUE)</f>
        <v>1. Elevated</v>
      </c>
    </row>
    <row r="345" spans="2:12" ht="12.75">
      <c r="B345" s="82">
        <f t="shared" si="45"/>
        <v>2.944688780083388</v>
      </c>
      <c r="C345" s="79">
        <f t="shared" si="44"/>
        <v>308</v>
      </c>
      <c r="D345" s="48">
        <f>IF(C345&lt;=Configure!$E$54,C345/24,IF(C345&lt;=Configure!$E$55,C345/Configure!$E$54,C345/Configure!$E$55))</f>
        <v>12.833333333333334</v>
      </c>
      <c r="E345" s="54" t="str">
        <f>IF(C345&lt;=Configure!$E$54,Configure!$H$54,IF(C345&lt;=Configure!$E$55,Configure!$H$55,Configure!$H$56))</f>
        <v>Days</v>
      </c>
      <c r="F345" s="50">
        <f t="shared" si="46"/>
        <v>0</v>
      </c>
      <c r="G345" s="51" t="str">
        <f t="shared" si="47"/>
        <v>Normal</v>
      </c>
      <c r="H345" s="133">
        <f t="shared" si="48"/>
        <v>0</v>
      </c>
      <c r="I345" s="51" t="str">
        <f t="shared" si="49"/>
        <v>Nominal</v>
      </c>
      <c r="J345" s="132">
        <f t="shared" si="50"/>
        <v>0</v>
      </c>
      <c r="K345" s="156">
        <f>VLOOKUP(J345,'Radiation Sickness'!$B$5:$F$12,3,TRUE)</f>
        <v>0</v>
      </c>
      <c r="L345" s="156" t="str">
        <f>VLOOKUP(J345,'Radiation Sickness'!$B$5:$F$12,4,TRUE)</f>
        <v>1. Elevated</v>
      </c>
    </row>
    <row r="346" spans="2:12" ht="12.75">
      <c r="B346" s="82">
        <f t="shared" si="45"/>
        <v>2.9463545784378216</v>
      </c>
      <c r="C346" s="79">
        <f t="shared" si="44"/>
        <v>309</v>
      </c>
      <c r="D346" s="48">
        <f>IF(C346&lt;=Configure!$E$54,C346/24,IF(C346&lt;=Configure!$E$55,C346/Configure!$E$54,C346/Configure!$E$55))</f>
        <v>12.875</v>
      </c>
      <c r="E346" s="54" t="str">
        <f>IF(C346&lt;=Configure!$E$54,Configure!$H$54,IF(C346&lt;=Configure!$E$55,Configure!$H$55,Configure!$H$56))</f>
        <v>Days</v>
      </c>
      <c r="F346" s="50">
        <f t="shared" si="46"/>
        <v>0</v>
      </c>
      <c r="G346" s="51" t="str">
        <f t="shared" si="47"/>
        <v>Normal</v>
      </c>
      <c r="H346" s="133">
        <f t="shared" si="48"/>
        <v>0</v>
      </c>
      <c r="I346" s="51" t="str">
        <f t="shared" si="49"/>
        <v>Nominal</v>
      </c>
      <c r="J346" s="132">
        <f t="shared" si="50"/>
        <v>0</v>
      </c>
      <c r="K346" s="156">
        <f>VLOOKUP(J346,'Radiation Sickness'!$B$5:$F$12,3,TRUE)</f>
        <v>0</v>
      </c>
      <c r="L346" s="156" t="str">
        <f>VLOOKUP(J346,'Radiation Sickness'!$B$5:$F$12,4,TRUE)</f>
        <v>1. Elevated</v>
      </c>
    </row>
    <row r="347" spans="2:12" ht="12.75">
      <c r="B347" s="82">
        <f t="shared" si="45"/>
        <v>2.9480149945587892</v>
      </c>
      <c r="C347" s="79">
        <f t="shared" si="44"/>
        <v>310</v>
      </c>
      <c r="D347" s="48">
        <f>IF(C347&lt;=Configure!$E$54,C347/24,IF(C347&lt;=Configure!$E$55,C347/Configure!$E$54,C347/Configure!$E$55))</f>
        <v>12.916666666666666</v>
      </c>
      <c r="E347" s="54" t="str">
        <f>IF(C347&lt;=Configure!$E$54,Configure!$H$54,IF(C347&lt;=Configure!$E$55,Configure!$H$55,Configure!$H$56))</f>
        <v>Days</v>
      </c>
      <c r="F347" s="50">
        <f t="shared" si="46"/>
        <v>0</v>
      </c>
      <c r="G347" s="51" t="str">
        <f t="shared" si="47"/>
        <v>Normal</v>
      </c>
      <c r="H347" s="133">
        <f t="shared" si="48"/>
        <v>0</v>
      </c>
      <c r="I347" s="51" t="str">
        <f t="shared" si="49"/>
        <v>Nominal</v>
      </c>
      <c r="J347" s="132">
        <f t="shared" si="50"/>
        <v>0</v>
      </c>
      <c r="K347" s="156">
        <f>VLOOKUP(J347,'Radiation Sickness'!$B$5:$F$12,3,TRUE)</f>
        <v>0</v>
      </c>
      <c r="L347" s="156" t="str">
        <f>VLOOKUP(J347,'Radiation Sickness'!$B$5:$F$12,4,TRUE)</f>
        <v>1. Elevated</v>
      </c>
    </row>
    <row r="348" spans="2:12" ht="12.75">
      <c r="B348" s="82">
        <f t="shared" si="45"/>
        <v>2.9496700631145525</v>
      </c>
      <c r="C348" s="79">
        <f t="shared" si="44"/>
        <v>311</v>
      </c>
      <c r="D348" s="48">
        <f>IF(C348&lt;=Configure!$E$54,C348/24,IF(C348&lt;=Configure!$E$55,C348/Configure!$E$54,C348/Configure!$E$55))</f>
        <v>12.958333333333334</v>
      </c>
      <c r="E348" s="54" t="str">
        <f>IF(C348&lt;=Configure!$E$54,Configure!$H$54,IF(C348&lt;=Configure!$E$55,Configure!$H$55,Configure!$H$56))</f>
        <v>Days</v>
      </c>
      <c r="F348" s="50">
        <f t="shared" si="46"/>
        <v>0</v>
      </c>
      <c r="G348" s="51" t="str">
        <f t="shared" si="47"/>
        <v>Normal</v>
      </c>
      <c r="H348" s="133">
        <f t="shared" si="48"/>
        <v>0</v>
      </c>
      <c r="I348" s="51" t="str">
        <f t="shared" si="49"/>
        <v>Nominal</v>
      </c>
      <c r="J348" s="132">
        <f t="shared" si="50"/>
        <v>0</v>
      </c>
      <c r="K348" s="156">
        <f>VLOOKUP(J348,'Radiation Sickness'!$B$5:$F$12,3,TRUE)</f>
        <v>0</v>
      </c>
      <c r="L348" s="156" t="str">
        <f>VLOOKUP(J348,'Radiation Sickness'!$B$5:$F$12,4,TRUE)</f>
        <v>1. Elevated</v>
      </c>
    </row>
    <row r="349" spans="2:12" ht="12.75">
      <c r="B349" s="82">
        <f t="shared" si="45"/>
        <v>2.951319818439487</v>
      </c>
      <c r="C349" s="79">
        <f t="shared" si="44"/>
        <v>312</v>
      </c>
      <c r="D349" s="48">
        <f>IF(C349&lt;=Configure!$E$54,C349/24,IF(C349&lt;=Configure!$E$55,C349/Configure!$E$54,C349/Configure!$E$55))</f>
        <v>13</v>
      </c>
      <c r="E349" s="54" t="str">
        <f>IF(C349&lt;=Configure!$E$54,Configure!$H$54,IF(C349&lt;=Configure!$E$55,Configure!$H$55,Configure!$H$56))</f>
        <v>Days</v>
      </c>
      <c r="F349" s="50">
        <f t="shared" si="46"/>
        <v>0</v>
      </c>
      <c r="G349" s="51" t="str">
        <f t="shared" si="47"/>
        <v>Normal</v>
      </c>
      <c r="H349" s="133">
        <f t="shared" si="48"/>
        <v>0</v>
      </c>
      <c r="I349" s="51" t="str">
        <f t="shared" si="49"/>
        <v>Nominal</v>
      </c>
      <c r="J349" s="132">
        <f t="shared" si="50"/>
        <v>0</v>
      </c>
      <c r="K349" s="156">
        <f>VLOOKUP(J349,'Radiation Sickness'!$B$5:$F$12,3,TRUE)</f>
        <v>0</v>
      </c>
      <c r="L349" s="156" t="str">
        <f>VLOOKUP(J349,'Radiation Sickness'!$B$5:$F$12,4,TRUE)</f>
        <v>1. Elevated</v>
      </c>
    </row>
    <row r="350" spans="2:12" ht="12.75">
      <c r="B350" s="82">
        <f t="shared" si="45"/>
        <v>2.9529642945383574</v>
      </c>
      <c r="C350" s="79">
        <f t="shared" si="44"/>
        <v>313</v>
      </c>
      <c r="D350" s="48">
        <f>IF(C350&lt;=Configure!$E$54,C350/24,IF(C350&lt;=Configure!$E$55,C350/Configure!$E$54,C350/Configure!$E$55))</f>
        <v>13.041666666666666</v>
      </c>
      <c r="E350" s="54" t="str">
        <f>IF(C350&lt;=Configure!$E$54,Configure!$H$54,IF(C350&lt;=Configure!$E$55,Configure!$H$55,Configure!$H$56))</f>
        <v>Days</v>
      </c>
      <c r="F350" s="50">
        <f t="shared" si="46"/>
        <v>0</v>
      </c>
      <c r="G350" s="51" t="str">
        <f t="shared" si="47"/>
        <v>Normal</v>
      </c>
      <c r="H350" s="133">
        <f t="shared" si="48"/>
        <v>0</v>
      </c>
      <c r="I350" s="51" t="str">
        <f t="shared" si="49"/>
        <v>Nominal</v>
      </c>
      <c r="J350" s="132">
        <f t="shared" si="50"/>
        <v>0</v>
      </c>
      <c r="K350" s="156">
        <f>VLOOKUP(J350,'Radiation Sickness'!$B$5:$F$12,3,TRUE)</f>
        <v>0</v>
      </c>
      <c r="L350" s="156" t="str">
        <f>VLOOKUP(J350,'Radiation Sickness'!$B$5:$F$12,4,TRUE)</f>
        <v>1. Elevated</v>
      </c>
    </row>
    <row r="351" spans="2:12" ht="12.75">
      <c r="B351" s="82">
        <f t="shared" si="45"/>
        <v>2.9546035250905227</v>
      </c>
      <c r="C351" s="79">
        <f t="shared" si="44"/>
        <v>314</v>
      </c>
      <c r="D351" s="48">
        <f>IF(C351&lt;=Configure!$E$54,C351/24,IF(C351&lt;=Configure!$E$55,C351/Configure!$E$54,C351/Configure!$E$55))</f>
        <v>13.083333333333334</v>
      </c>
      <c r="E351" s="54" t="str">
        <f>IF(C351&lt;=Configure!$E$54,Configure!$H$54,IF(C351&lt;=Configure!$E$55,Configure!$H$55,Configure!$H$56))</f>
        <v>Days</v>
      </c>
      <c r="F351" s="50">
        <f t="shared" si="46"/>
        <v>0</v>
      </c>
      <c r="G351" s="51" t="str">
        <f t="shared" si="47"/>
        <v>Normal</v>
      </c>
      <c r="H351" s="133">
        <f t="shared" si="48"/>
        <v>0</v>
      </c>
      <c r="I351" s="51" t="str">
        <f t="shared" si="49"/>
        <v>Nominal</v>
      </c>
      <c r="J351" s="132">
        <f t="shared" si="50"/>
        <v>0</v>
      </c>
      <c r="K351" s="156">
        <f>VLOOKUP(J351,'Radiation Sickness'!$B$5:$F$12,3,TRUE)</f>
        <v>0</v>
      </c>
      <c r="L351" s="156" t="str">
        <f>VLOOKUP(J351,'Radiation Sickness'!$B$5:$F$12,4,TRUE)</f>
        <v>1. Elevated</v>
      </c>
    </row>
    <row r="352" spans="2:12" ht="12.75">
      <c r="B352" s="82">
        <f t="shared" si="45"/>
        <v>2.9562375434540753</v>
      </c>
      <c r="C352" s="79">
        <f t="shared" si="44"/>
        <v>315</v>
      </c>
      <c r="D352" s="48">
        <f>IF(C352&lt;=Configure!$E$54,C352/24,IF(C352&lt;=Configure!$E$55,C352/Configure!$E$54,C352/Configure!$E$55))</f>
        <v>13.125</v>
      </c>
      <c r="E352" s="54" t="str">
        <f>IF(C352&lt;=Configure!$E$54,Configure!$H$54,IF(C352&lt;=Configure!$E$55,Configure!$H$55,Configure!$H$56))</f>
        <v>Days</v>
      </c>
      <c r="F352" s="50">
        <f t="shared" si="46"/>
        <v>0</v>
      </c>
      <c r="G352" s="51" t="str">
        <f t="shared" si="47"/>
        <v>Normal</v>
      </c>
      <c r="H352" s="133">
        <f t="shared" si="48"/>
        <v>0</v>
      </c>
      <c r="I352" s="51" t="str">
        <f t="shared" si="49"/>
        <v>Nominal</v>
      </c>
      <c r="J352" s="132">
        <f t="shared" si="50"/>
        <v>0</v>
      </c>
      <c r="K352" s="156">
        <f>VLOOKUP(J352,'Radiation Sickness'!$B$5:$F$12,3,TRUE)</f>
        <v>0</v>
      </c>
      <c r="L352" s="156" t="str">
        <f>VLOOKUP(J352,'Radiation Sickness'!$B$5:$F$12,4,TRUE)</f>
        <v>1. Elevated</v>
      </c>
    </row>
    <row r="353" spans="2:12" ht="12.75">
      <c r="B353" s="82">
        <f t="shared" si="45"/>
        <v>2.957866382669914</v>
      </c>
      <c r="C353" s="79">
        <f t="shared" si="44"/>
        <v>316</v>
      </c>
      <c r="D353" s="48">
        <f>IF(C353&lt;=Configure!$E$54,C353/24,IF(C353&lt;=Configure!$E$55,C353/Configure!$E$54,C353/Configure!$E$55))</f>
        <v>13.166666666666666</v>
      </c>
      <c r="E353" s="54" t="str">
        <f>IF(C353&lt;=Configure!$E$54,Configure!$H$54,IF(C353&lt;=Configure!$E$55,Configure!$H$55,Configure!$H$56))</f>
        <v>Days</v>
      </c>
      <c r="F353" s="50">
        <f t="shared" si="46"/>
        <v>0</v>
      </c>
      <c r="G353" s="51" t="str">
        <f t="shared" si="47"/>
        <v>Normal</v>
      </c>
      <c r="H353" s="133">
        <f t="shared" si="48"/>
        <v>0</v>
      </c>
      <c r="I353" s="51" t="str">
        <f t="shared" si="49"/>
        <v>Nominal</v>
      </c>
      <c r="J353" s="132">
        <f t="shared" si="50"/>
        <v>0</v>
      </c>
      <c r="K353" s="156">
        <f>VLOOKUP(J353,'Radiation Sickness'!$B$5:$F$12,3,TRUE)</f>
        <v>0</v>
      </c>
      <c r="L353" s="156" t="str">
        <f>VLOOKUP(J353,'Radiation Sickness'!$B$5:$F$12,4,TRUE)</f>
        <v>1. Elevated</v>
      </c>
    </row>
    <row r="354" spans="2:12" ht="12.75">
      <c r="B354" s="82">
        <f t="shared" si="45"/>
        <v>2.959490075465751</v>
      </c>
      <c r="C354" s="79">
        <f t="shared" si="44"/>
        <v>317</v>
      </c>
      <c r="D354" s="48">
        <f>IF(C354&lt;=Configure!$E$54,C354/24,IF(C354&lt;=Configure!$E$55,C354/Configure!$E$54,C354/Configure!$E$55))</f>
        <v>13.208333333333334</v>
      </c>
      <c r="E354" s="54" t="str">
        <f>IF(C354&lt;=Configure!$E$54,Configure!$H$54,IF(C354&lt;=Configure!$E$55,Configure!$H$55,Configure!$H$56))</f>
        <v>Days</v>
      </c>
      <c r="F354" s="50">
        <f t="shared" si="46"/>
        <v>0</v>
      </c>
      <c r="G354" s="51" t="str">
        <f t="shared" si="47"/>
        <v>Normal</v>
      </c>
      <c r="H354" s="133">
        <f t="shared" si="48"/>
        <v>0</v>
      </c>
      <c r="I354" s="51" t="str">
        <f t="shared" si="49"/>
        <v>Nominal</v>
      </c>
      <c r="J354" s="132">
        <f t="shared" si="50"/>
        <v>0</v>
      </c>
      <c r="K354" s="156">
        <f>VLOOKUP(J354,'Radiation Sickness'!$B$5:$F$12,3,TRUE)</f>
        <v>0</v>
      </c>
      <c r="L354" s="156" t="str">
        <f>VLOOKUP(J354,'Radiation Sickness'!$B$5:$F$12,4,TRUE)</f>
        <v>1. Elevated</v>
      </c>
    </row>
    <row r="355" spans="2:12" ht="12.75">
      <c r="B355" s="82">
        <f t="shared" si="45"/>
        <v>2.961108654260063</v>
      </c>
      <c r="C355" s="79">
        <f t="shared" si="44"/>
        <v>318</v>
      </c>
      <c r="D355" s="48">
        <f>IF(C355&lt;=Configure!$E$54,C355/24,IF(C355&lt;=Configure!$E$55,C355/Configure!$E$54,C355/Configure!$E$55))</f>
        <v>13.25</v>
      </c>
      <c r="E355" s="54" t="str">
        <f>IF(C355&lt;=Configure!$E$54,Configure!$H$54,IF(C355&lt;=Configure!$E$55,Configure!$H$55,Configure!$H$56))</f>
        <v>Days</v>
      </c>
      <c r="F355" s="50">
        <f t="shared" si="46"/>
        <v>0</v>
      </c>
      <c r="G355" s="51" t="str">
        <f t="shared" si="47"/>
        <v>Normal</v>
      </c>
      <c r="H355" s="133">
        <f t="shared" si="48"/>
        <v>0</v>
      </c>
      <c r="I355" s="51" t="str">
        <f t="shared" si="49"/>
        <v>Nominal</v>
      </c>
      <c r="J355" s="132">
        <f t="shared" si="50"/>
        <v>0</v>
      </c>
      <c r="K355" s="156">
        <f>VLOOKUP(J355,'Radiation Sickness'!$B$5:$F$12,3,TRUE)</f>
        <v>0</v>
      </c>
      <c r="L355" s="156" t="str">
        <f>VLOOKUP(J355,'Radiation Sickness'!$B$5:$F$12,4,TRUE)</f>
        <v>1. Elevated</v>
      </c>
    </row>
    <row r="356" spans="2:12" ht="12.75">
      <c r="B356" s="82">
        <f t="shared" si="45"/>
        <v>2.9627221511659667</v>
      </c>
      <c r="C356" s="79">
        <f t="shared" si="44"/>
        <v>319</v>
      </c>
      <c r="D356" s="48">
        <f>IF(C356&lt;=Configure!$E$54,C356/24,IF(C356&lt;=Configure!$E$55,C356/Configure!$E$54,C356/Configure!$E$55))</f>
        <v>13.291666666666666</v>
      </c>
      <c r="E356" s="54" t="str">
        <f>IF(C356&lt;=Configure!$E$54,Configure!$H$54,IF(C356&lt;=Configure!$E$55,Configure!$H$55,Configure!$H$56))</f>
        <v>Days</v>
      </c>
      <c r="F356" s="50">
        <f t="shared" si="46"/>
        <v>0</v>
      </c>
      <c r="G356" s="51" t="str">
        <f t="shared" si="47"/>
        <v>Normal</v>
      </c>
      <c r="H356" s="133">
        <f t="shared" si="48"/>
        <v>0</v>
      </c>
      <c r="I356" s="51" t="str">
        <f t="shared" si="49"/>
        <v>Nominal</v>
      </c>
      <c r="J356" s="132">
        <f t="shared" si="50"/>
        <v>0</v>
      </c>
      <c r="K356" s="156">
        <f>VLOOKUP(J356,'Radiation Sickness'!$B$5:$F$12,3,TRUE)</f>
        <v>0</v>
      </c>
      <c r="L356" s="156" t="str">
        <f>VLOOKUP(J356,'Radiation Sickness'!$B$5:$F$12,4,TRUE)</f>
        <v>1. Elevated</v>
      </c>
    </row>
    <row r="357" spans="2:12" ht="12.75">
      <c r="B357" s="82">
        <f t="shared" si="45"/>
        <v>2.9643305979950494</v>
      </c>
      <c r="C357" s="79">
        <f t="shared" si="44"/>
        <v>320</v>
      </c>
      <c r="D357" s="48">
        <f>IF(C357&lt;=Configure!$E$54,C357/24,IF(C357&lt;=Configure!$E$55,C357/Configure!$E$54,C357/Configure!$E$55))</f>
        <v>13.333333333333334</v>
      </c>
      <c r="E357" s="54" t="str">
        <f>IF(C357&lt;=Configure!$E$54,Configure!$H$54,IF(C357&lt;=Configure!$E$55,Configure!$H$55,Configure!$H$56))</f>
        <v>Days</v>
      </c>
      <c r="F357" s="50">
        <f t="shared" si="46"/>
        <v>0</v>
      </c>
      <c r="G357" s="51" t="str">
        <f t="shared" si="47"/>
        <v>Normal</v>
      </c>
      <c r="H357" s="133">
        <f t="shared" si="48"/>
        <v>0</v>
      </c>
      <c r="I357" s="51" t="str">
        <f t="shared" si="49"/>
        <v>Nominal</v>
      </c>
      <c r="J357" s="132">
        <f t="shared" si="50"/>
        <v>0</v>
      </c>
      <c r="K357" s="156">
        <f>VLOOKUP(J357,'Radiation Sickness'!$B$5:$F$12,3,TRUE)</f>
        <v>0</v>
      </c>
      <c r="L357" s="156" t="str">
        <f>VLOOKUP(J357,'Radiation Sickness'!$B$5:$F$12,4,TRUE)</f>
        <v>1. Elevated</v>
      </c>
    </row>
    <row r="358" spans="2:12" ht="12.75">
      <c r="B358" s="82">
        <f t="shared" si="45"/>
        <v>2.9659340262611273</v>
      </c>
      <c r="C358" s="79">
        <f t="shared" si="44"/>
        <v>321</v>
      </c>
      <c r="D358" s="48">
        <f>IF(C358&lt;=Configure!$E$54,C358/24,IF(C358&lt;=Configure!$E$55,C358/Configure!$E$54,C358/Configure!$E$55))</f>
        <v>13.375</v>
      </c>
      <c r="E358" s="54" t="str">
        <f>IF(C358&lt;=Configure!$E$54,Configure!$H$54,IF(C358&lt;=Configure!$E$55,Configure!$H$55,Configure!$H$56))</f>
        <v>Days</v>
      </c>
      <c r="F358" s="50">
        <f t="shared" si="46"/>
        <v>0</v>
      </c>
      <c r="G358" s="51" t="str">
        <f t="shared" si="47"/>
        <v>Normal</v>
      </c>
      <c r="H358" s="133">
        <f t="shared" si="48"/>
        <v>0</v>
      </c>
      <c r="I358" s="51" t="str">
        <f t="shared" si="49"/>
        <v>Nominal</v>
      </c>
      <c r="J358" s="132">
        <f t="shared" si="50"/>
        <v>0</v>
      </c>
      <c r="K358" s="156">
        <f>VLOOKUP(J358,'Radiation Sickness'!$B$5:$F$12,3,TRUE)</f>
        <v>0</v>
      </c>
      <c r="L358" s="156" t="str">
        <f>VLOOKUP(J358,'Radiation Sickness'!$B$5:$F$12,4,TRUE)</f>
        <v>1. Elevated</v>
      </c>
    </row>
    <row r="359" spans="2:12" ht="12.75">
      <c r="B359" s="82">
        <f t="shared" si="45"/>
        <v>2.9675324671839536</v>
      </c>
      <c r="C359" s="79">
        <f t="shared" si="44"/>
        <v>322</v>
      </c>
      <c r="D359" s="48">
        <f>IF(C359&lt;=Configure!$E$54,C359/24,IF(C359&lt;=Configure!$E$55,C359/Configure!$E$54,C359/Configure!$E$55))</f>
        <v>13.416666666666666</v>
      </c>
      <c r="E359" s="54" t="str">
        <f>IF(C359&lt;=Configure!$E$54,Configure!$H$54,IF(C359&lt;=Configure!$E$55,Configure!$H$55,Configure!$H$56))</f>
        <v>Days</v>
      </c>
      <c r="F359" s="50">
        <f t="shared" si="46"/>
        <v>0</v>
      </c>
      <c r="G359" s="51" t="str">
        <f t="shared" si="47"/>
        <v>Normal</v>
      </c>
      <c r="H359" s="133">
        <f t="shared" si="48"/>
        <v>0</v>
      </c>
      <c r="I359" s="51" t="str">
        <f t="shared" si="49"/>
        <v>Nominal</v>
      </c>
      <c r="J359" s="132">
        <f t="shared" si="50"/>
        <v>0</v>
      </c>
      <c r="K359" s="156">
        <f>VLOOKUP(J359,'Radiation Sickness'!$B$5:$F$12,3,TRUE)</f>
        <v>0</v>
      </c>
      <c r="L359" s="156" t="str">
        <f>VLOOKUP(J359,'Radiation Sickness'!$B$5:$F$12,4,TRUE)</f>
        <v>1. Elevated</v>
      </c>
    </row>
    <row r="360" spans="2:12" ht="12.75">
      <c r="B360" s="82">
        <f t="shared" si="45"/>
        <v>2.9691259516928623</v>
      </c>
      <c r="C360" s="79">
        <f t="shared" si="44"/>
        <v>323</v>
      </c>
      <c r="D360" s="48">
        <f>IF(C360&lt;=Configure!$E$54,C360/24,IF(C360&lt;=Configure!$E$55,C360/Configure!$E$54,C360/Configure!$E$55))</f>
        <v>13.458333333333334</v>
      </c>
      <c r="E360" s="54" t="str">
        <f>IF(C360&lt;=Configure!$E$54,Configure!$H$54,IF(C360&lt;=Configure!$E$55,Configure!$H$55,Configure!$H$56))</f>
        <v>Days</v>
      </c>
      <c r="F360" s="50">
        <f t="shared" si="46"/>
        <v>0</v>
      </c>
      <c r="G360" s="51" t="str">
        <f t="shared" si="47"/>
        <v>Normal</v>
      </c>
      <c r="H360" s="133">
        <f t="shared" si="48"/>
        <v>0</v>
      </c>
      <c r="I360" s="51" t="str">
        <f t="shared" si="49"/>
        <v>Nominal</v>
      </c>
      <c r="J360" s="132">
        <f t="shared" si="50"/>
        <v>0</v>
      </c>
      <c r="K360" s="156">
        <f>VLOOKUP(J360,'Radiation Sickness'!$B$5:$F$12,3,TRUE)</f>
        <v>0</v>
      </c>
      <c r="L360" s="156" t="str">
        <f>VLOOKUP(J360,'Radiation Sickness'!$B$5:$F$12,4,TRUE)</f>
        <v>1. Elevated</v>
      </c>
    </row>
    <row r="361" spans="2:12" ht="12.75">
      <c r="B361" s="82">
        <f t="shared" si="45"/>
        <v>2.970714510430363</v>
      </c>
      <c r="C361" s="79">
        <f t="shared" si="44"/>
        <v>324</v>
      </c>
      <c r="D361" s="48">
        <f>IF(C361&lt;=Configure!$E$54,C361/24,IF(C361&lt;=Configure!$E$55,C361/Configure!$E$54,C361/Configure!$E$55))</f>
        <v>13.5</v>
      </c>
      <c r="E361" s="54" t="str">
        <f>IF(C361&lt;=Configure!$E$54,Configure!$H$54,IF(C361&lt;=Configure!$E$55,Configure!$H$55,Configure!$H$56))</f>
        <v>Days</v>
      </c>
      <c r="F361" s="50">
        <f t="shared" si="46"/>
        <v>0</v>
      </c>
      <c r="G361" s="51" t="str">
        <f t="shared" si="47"/>
        <v>Normal</v>
      </c>
      <c r="H361" s="133">
        <f t="shared" si="48"/>
        <v>0</v>
      </c>
      <c r="I361" s="51" t="str">
        <f t="shared" si="49"/>
        <v>Nominal</v>
      </c>
      <c r="J361" s="132">
        <f t="shared" si="50"/>
        <v>0</v>
      </c>
      <c r="K361" s="156">
        <f>VLOOKUP(J361,'Radiation Sickness'!$B$5:$F$12,3,TRUE)</f>
        <v>0</v>
      </c>
      <c r="L361" s="156" t="str">
        <f>VLOOKUP(J361,'Radiation Sickness'!$B$5:$F$12,4,TRUE)</f>
        <v>1. Elevated</v>
      </c>
    </row>
    <row r="362" spans="2:12" ht="12.75">
      <c r="B362" s="82">
        <f t="shared" si="45"/>
        <v>2.9722981737556733</v>
      </c>
      <c r="C362" s="79">
        <f t="shared" si="44"/>
        <v>325</v>
      </c>
      <c r="D362" s="48">
        <f>IF(C362&lt;=Configure!$E$54,C362/24,IF(C362&lt;=Configure!$E$55,C362/Configure!$E$54,C362/Configure!$E$55))</f>
        <v>13.541666666666666</v>
      </c>
      <c r="E362" s="54" t="str">
        <f>IF(C362&lt;=Configure!$E$54,Configure!$H$54,IF(C362&lt;=Configure!$E$55,Configure!$H$55,Configure!$H$56))</f>
        <v>Days</v>
      </c>
      <c r="F362" s="50">
        <f t="shared" si="46"/>
        <v>0</v>
      </c>
      <c r="G362" s="51" t="str">
        <f t="shared" si="47"/>
        <v>Normal</v>
      </c>
      <c r="H362" s="133">
        <f t="shared" si="48"/>
        <v>0</v>
      </c>
      <c r="I362" s="51" t="str">
        <f t="shared" si="49"/>
        <v>Nominal</v>
      </c>
      <c r="J362" s="132">
        <f t="shared" si="50"/>
        <v>0</v>
      </c>
      <c r="K362" s="156">
        <f>VLOOKUP(J362,'Radiation Sickness'!$B$5:$F$12,3,TRUE)</f>
        <v>0</v>
      </c>
      <c r="L362" s="156" t="str">
        <f>VLOOKUP(J362,'Radiation Sickness'!$B$5:$F$12,4,TRUE)</f>
        <v>1. Elevated</v>
      </c>
    </row>
    <row r="363" spans="2:12" ht="12.75">
      <c r="B363" s="82">
        <f t="shared" si="45"/>
        <v>2.973876971748202</v>
      </c>
      <c r="C363" s="79">
        <f t="shared" si="44"/>
        <v>326</v>
      </c>
      <c r="D363" s="48">
        <f>IF(C363&lt;=Configure!$E$54,C363/24,IF(C363&lt;=Configure!$E$55,C363/Configure!$E$54,C363/Configure!$E$55))</f>
        <v>13.583333333333334</v>
      </c>
      <c r="E363" s="54" t="str">
        <f>IF(C363&lt;=Configure!$E$54,Configure!$H$54,IF(C363&lt;=Configure!$E$55,Configure!$H$55,Configure!$H$56))</f>
        <v>Days</v>
      </c>
      <c r="F363" s="50">
        <f t="shared" si="46"/>
        <v>0</v>
      </c>
      <c r="G363" s="51" t="str">
        <f t="shared" si="47"/>
        <v>Normal</v>
      </c>
      <c r="H363" s="133">
        <f t="shared" si="48"/>
        <v>0</v>
      </c>
      <c r="I363" s="51" t="str">
        <f t="shared" si="49"/>
        <v>Nominal</v>
      </c>
      <c r="J363" s="132">
        <f t="shared" si="50"/>
        <v>0</v>
      </c>
      <c r="K363" s="156">
        <f>VLOOKUP(J363,'Radiation Sickness'!$B$5:$F$12,3,TRUE)</f>
        <v>0</v>
      </c>
      <c r="L363" s="156" t="str">
        <f>VLOOKUP(J363,'Radiation Sickness'!$B$5:$F$12,4,TRUE)</f>
        <v>1. Elevated</v>
      </c>
    </row>
    <row r="364" spans="2:12" ht="12.75">
      <c r="B364" s="82">
        <f t="shared" si="45"/>
        <v>2.975450934210977</v>
      </c>
      <c r="C364" s="79">
        <f t="shared" si="44"/>
        <v>327</v>
      </c>
      <c r="D364" s="48">
        <f>IF(C364&lt;=Configure!$E$54,C364/24,IF(C364&lt;=Configure!$E$55,C364/Configure!$E$54,C364/Configure!$E$55))</f>
        <v>13.625</v>
      </c>
      <c r="E364" s="54" t="str">
        <f>IF(C364&lt;=Configure!$E$54,Configure!$H$54,IF(C364&lt;=Configure!$E$55,Configure!$H$55,Configure!$H$56))</f>
        <v>Days</v>
      </c>
      <c r="F364" s="50">
        <f t="shared" si="46"/>
        <v>0</v>
      </c>
      <c r="G364" s="51" t="str">
        <f t="shared" si="47"/>
        <v>Normal</v>
      </c>
      <c r="H364" s="133">
        <f t="shared" si="48"/>
        <v>0</v>
      </c>
      <c r="I364" s="51" t="str">
        <f t="shared" si="49"/>
        <v>Nominal</v>
      </c>
      <c r="J364" s="132">
        <f t="shared" si="50"/>
        <v>0</v>
      </c>
      <c r="K364" s="156">
        <f>VLOOKUP(J364,'Radiation Sickness'!$B$5:$F$12,3,TRUE)</f>
        <v>0</v>
      </c>
      <c r="L364" s="156" t="str">
        <f>VLOOKUP(J364,'Radiation Sickness'!$B$5:$F$12,4,TRUE)</f>
        <v>1. Elevated</v>
      </c>
    </row>
    <row r="365" spans="2:12" ht="12.75">
      <c r="B365" s="82">
        <f t="shared" si="45"/>
        <v>2.97702009067402</v>
      </c>
      <c r="C365" s="79">
        <f t="shared" si="44"/>
        <v>328</v>
      </c>
      <c r="D365" s="48">
        <f>IF(C365&lt;=Configure!$E$54,C365/24,IF(C365&lt;=Configure!$E$55,C365/Configure!$E$54,C365/Configure!$E$55))</f>
        <v>13.666666666666666</v>
      </c>
      <c r="E365" s="54" t="str">
        <f>IF(C365&lt;=Configure!$E$54,Configure!$H$54,IF(C365&lt;=Configure!$E$55,Configure!$H$55,Configure!$H$56))</f>
        <v>Days</v>
      </c>
      <c r="F365" s="50">
        <f t="shared" si="46"/>
        <v>0</v>
      </c>
      <c r="G365" s="51" t="str">
        <f t="shared" si="47"/>
        <v>Normal</v>
      </c>
      <c r="H365" s="133">
        <f t="shared" si="48"/>
        <v>0</v>
      </c>
      <c r="I365" s="51" t="str">
        <f t="shared" si="49"/>
        <v>Nominal</v>
      </c>
      <c r="J365" s="132">
        <f t="shared" si="50"/>
        <v>0</v>
      </c>
      <c r="K365" s="156">
        <f>VLOOKUP(J365,'Radiation Sickness'!$B$5:$F$12,3,TRUE)</f>
        <v>0</v>
      </c>
      <c r="L365" s="156" t="str">
        <f>VLOOKUP(J365,'Radiation Sickness'!$B$5:$F$12,4,TRUE)</f>
        <v>1. Elevated</v>
      </c>
    </row>
    <row r="366" spans="2:12" ht="12.75">
      <c r="B366" s="82">
        <f t="shared" si="45"/>
        <v>2.9785844703976703</v>
      </c>
      <c r="C366" s="79">
        <f t="shared" si="44"/>
        <v>329</v>
      </c>
      <c r="D366" s="48">
        <f>IF(C366&lt;=Configure!$E$54,C366/24,IF(C366&lt;=Configure!$E$55,C366/Configure!$E$54,C366/Configure!$E$55))</f>
        <v>13.708333333333334</v>
      </c>
      <c r="E366" s="54" t="str">
        <f>IF(C366&lt;=Configure!$E$54,Configure!$H$54,IF(C366&lt;=Configure!$E$55,Configure!$H$55,Configure!$H$56))</f>
        <v>Days</v>
      </c>
      <c r="F366" s="50">
        <f t="shared" si="46"/>
        <v>0</v>
      </c>
      <c r="G366" s="51" t="str">
        <f t="shared" si="47"/>
        <v>Normal</v>
      </c>
      <c r="H366" s="133">
        <f t="shared" si="48"/>
        <v>0</v>
      </c>
      <c r="I366" s="51" t="str">
        <f t="shared" si="49"/>
        <v>Nominal</v>
      </c>
      <c r="J366" s="132">
        <f t="shared" si="50"/>
        <v>0</v>
      </c>
      <c r="K366" s="156">
        <f>VLOOKUP(J366,'Radiation Sickness'!$B$5:$F$12,3,TRUE)</f>
        <v>0</v>
      </c>
      <c r="L366" s="156" t="str">
        <f>VLOOKUP(J366,'Radiation Sickness'!$B$5:$F$12,4,TRUE)</f>
        <v>1. Elevated</v>
      </c>
    </row>
    <row r="367" spans="2:12" ht="12.75">
      <c r="B367" s="82">
        <f t="shared" si="45"/>
        <v>2.9801441023758617</v>
      </c>
      <c r="C367" s="79">
        <f t="shared" si="44"/>
        <v>330</v>
      </c>
      <c r="D367" s="48">
        <f>IF(C367&lt;=Configure!$E$54,C367/24,IF(C367&lt;=Configure!$E$55,C367/Configure!$E$54,C367/Configure!$E$55))</f>
        <v>13.75</v>
      </c>
      <c r="E367" s="54" t="str">
        <f>IF(C367&lt;=Configure!$E$54,Configure!$H$54,IF(C367&lt;=Configure!$E$55,Configure!$H$55,Configure!$H$56))</f>
        <v>Days</v>
      </c>
      <c r="F367" s="50">
        <f t="shared" si="46"/>
        <v>0</v>
      </c>
      <c r="G367" s="51" t="str">
        <f t="shared" si="47"/>
        <v>Normal</v>
      </c>
      <c r="H367" s="133">
        <f t="shared" si="48"/>
        <v>0</v>
      </c>
      <c r="I367" s="51" t="str">
        <f t="shared" si="49"/>
        <v>Nominal</v>
      </c>
      <c r="J367" s="132">
        <f t="shared" si="50"/>
        <v>0</v>
      </c>
      <c r="K367" s="156">
        <f>VLOOKUP(J367,'Radiation Sickness'!$B$5:$F$12,3,TRUE)</f>
        <v>0</v>
      </c>
      <c r="L367" s="156" t="str">
        <f>VLOOKUP(J367,'Radiation Sickness'!$B$5:$F$12,4,TRUE)</f>
        <v>1. Elevated</v>
      </c>
    </row>
    <row r="368" spans="2:12" ht="12.75">
      <c r="B368" s="82">
        <f t="shared" si="45"/>
        <v>2.9816990153393435</v>
      </c>
      <c r="C368" s="79">
        <f t="shared" si="44"/>
        <v>331</v>
      </c>
      <c r="D368" s="48">
        <f>IF(C368&lt;=Configure!$E$54,C368/24,IF(C368&lt;=Configure!$E$55,C368/Configure!$E$54,C368/Configure!$E$55))</f>
        <v>13.791666666666666</v>
      </c>
      <c r="E368" s="54" t="str">
        <f>IF(C368&lt;=Configure!$E$54,Configure!$H$54,IF(C368&lt;=Configure!$E$55,Configure!$H$55,Configure!$H$56))</f>
        <v>Days</v>
      </c>
      <c r="F368" s="50">
        <f t="shared" si="46"/>
        <v>0</v>
      </c>
      <c r="G368" s="51" t="str">
        <f t="shared" si="47"/>
        <v>Normal</v>
      </c>
      <c r="H368" s="133">
        <f t="shared" si="48"/>
        <v>0</v>
      </c>
      <c r="I368" s="51" t="str">
        <f t="shared" si="49"/>
        <v>Nominal</v>
      </c>
      <c r="J368" s="132">
        <f t="shared" si="50"/>
        <v>0</v>
      </c>
      <c r="K368" s="156">
        <f>VLOOKUP(J368,'Radiation Sickness'!$B$5:$F$12,3,TRUE)</f>
        <v>0</v>
      </c>
      <c r="L368" s="156" t="str">
        <f>VLOOKUP(J368,'Radiation Sickness'!$B$5:$F$12,4,TRUE)</f>
        <v>1. Elevated</v>
      </c>
    </row>
    <row r="369" spans="2:12" ht="12.75">
      <c r="B369" s="82">
        <f t="shared" si="45"/>
        <v>2.9832492377588578</v>
      </c>
      <c r="C369" s="79">
        <f t="shared" si="44"/>
        <v>332</v>
      </c>
      <c r="D369" s="48">
        <f>IF(C369&lt;=Configure!$E$54,C369/24,IF(C369&lt;=Configure!$E$55,C369/Configure!$E$54,C369/Configure!$E$55))</f>
        <v>13.833333333333334</v>
      </c>
      <c r="E369" s="54" t="str">
        <f>IF(C369&lt;=Configure!$E$54,Configure!$H$54,IF(C369&lt;=Configure!$E$55,Configure!$H$55,Configure!$H$56))</f>
        <v>Days</v>
      </c>
      <c r="F369" s="50">
        <f t="shared" si="46"/>
        <v>0</v>
      </c>
      <c r="G369" s="51" t="str">
        <f t="shared" si="47"/>
        <v>Normal</v>
      </c>
      <c r="H369" s="133">
        <f t="shared" si="48"/>
        <v>0</v>
      </c>
      <c r="I369" s="51" t="str">
        <f t="shared" si="49"/>
        <v>Nominal</v>
      </c>
      <c r="J369" s="132">
        <f t="shared" si="50"/>
        <v>0</v>
      </c>
      <c r="K369" s="156">
        <f>VLOOKUP(J369,'Radiation Sickness'!$B$5:$F$12,3,TRUE)</f>
        <v>0</v>
      </c>
      <c r="L369" s="156" t="str">
        <f>VLOOKUP(J369,'Radiation Sickness'!$B$5:$F$12,4,TRUE)</f>
        <v>1. Elevated</v>
      </c>
    </row>
    <row r="370" spans="2:12" ht="12.75">
      <c r="B370" s="82">
        <f t="shared" si="45"/>
        <v>2.9847947978482665</v>
      </c>
      <c r="C370" s="79">
        <f t="shared" si="44"/>
        <v>333</v>
      </c>
      <c r="D370" s="48">
        <f>IF(C370&lt;=Configure!$E$54,C370/24,IF(C370&lt;=Configure!$E$55,C370/Configure!$E$54,C370/Configure!$E$55))</f>
        <v>13.875</v>
      </c>
      <c r="E370" s="54" t="str">
        <f>IF(C370&lt;=Configure!$E$54,Configure!$H$54,IF(C370&lt;=Configure!$E$55,Configure!$H$55,Configure!$H$56))</f>
        <v>Days</v>
      </c>
      <c r="F370" s="50">
        <f t="shared" si="46"/>
        <v>0</v>
      </c>
      <c r="G370" s="51" t="str">
        <f t="shared" si="47"/>
        <v>Normal</v>
      </c>
      <c r="H370" s="133">
        <f t="shared" si="48"/>
        <v>0</v>
      </c>
      <c r="I370" s="51" t="str">
        <f t="shared" si="49"/>
        <v>Nominal</v>
      </c>
      <c r="J370" s="132">
        <f t="shared" si="50"/>
        <v>0</v>
      </c>
      <c r="K370" s="156">
        <f>VLOOKUP(J370,'Radiation Sickness'!$B$5:$F$12,3,TRUE)</f>
        <v>0</v>
      </c>
      <c r="L370" s="156" t="str">
        <f>VLOOKUP(J370,'Radiation Sickness'!$B$5:$F$12,4,TRUE)</f>
        <v>1. Elevated</v>
      </c>
    </row>
    <row r="371" spans="2:12" ht="12.75">
      <c r="B371" s="82">
        <f t="shared" si="45"/>
        <v>2.9863357235676338</v>
      </c>
      <c r="C371" s="79">
        <f t="shared" si="44"/>
        <v>334</v>
      </c>
      <c r="D371" s="48">
        <f>IF(C371&lt;=Configure!$E$54,C371/24,IF(C371&lt;=Configure!$E$55,C371/Configure!$E$54,C371/Configure!$E$55))</f>
        <v>13.916666666666666</v>
      </c>
      <c r="E371" s="54" t="str">
        <f>IF(C371&lt;=Configure!$E$54,Configure!$H$54,IF(C371&lt;=Configure!$E$55,Configure!$H$55,Configure!$H$56))</f>
        <v>Days</v>
      </c>
      <c r="F371" s="50">
        <f t="shared" si="46"/>
        <v>0</v>
      </c>
      <c r="G371" s="51" t="str">
        <f t="shared" si="47"/>
        <v>Normal</v>
      </c>
      <c r="H371" s="133">
        <f t="shared" si="48"/>
        <v>0</v>
      </c>
      <c r="I371" s="51" t="str">
        <f t="shared" si="49"/>
        <v>Nominal</v>
      </c>
      <c r="J371" s="132">
        <f t="shared" si="50"/>
        <v>0</v>
      </c>
      <c r="K371" s="156">
        <f>VLOOKUP(J371,'Radiation Sickness'!$B$5:$F$12,3,TRUE)</f>
        <v>0</v>
      </c>
      <c r="L371" s="156" t="str">
        <f>VLOOKUP(J371,'Radiation Sickness'!$B$5:$F$12,4,TRUE)</f>
        <v>1. Elevated</v>
      </c>
    </row>
    <row r="372" spans="2:12" ht="12.75">
      <c r="B372" s="82">
        <f t="shared" si="45"/>
        <v>2.987872042626259</v>
      </c>
      <c r="C372" s="79">
        <f t="shared" si="44"/>
        <v>335</v>
      </c>
      <c r="D372" s="48">
        <f>IF(C372&lt;=Configure!$E$54,C372/24,IF(C372&lt;=Configure!$E$55,C372/Configure!$E$54,C372/Configure!$E$55))</f>
        <v>13.958333333333334</v>
      </c>
      <c r="E372" s="54" t="str">
        <f>IF(C372&lt;=Configure!$E$54,Configure!$H$54,IF(C372&lt;=Configure!$E$55,Configure!$H$55,Configure!$H$56))</f>
        <v>Days</v>
      </c>
      <c r="F372" s="50">
        <f t="shared" si="46"/>
        <v>0</v>
      </c>
      <c r="G372" s="51" t="str">
        <f t="shared" si="47"/>
        <v>Normal</v>
      </c>
      <c r="H372" s="133">
        <f t="shared" si="48"/>
        <v>0</v>
      </c>
      <c r="I372" s="51" t="str">
        <f t="shared" si="49"/>
        <v>Nominal</v>
      </c>
      <c r="J372" s="132">
        <f t="shared" si="50"/>
        <v>0</v>
      </c>
      <c r="K372" s="156">
        <f>VLOOKUP(J372,'Radiation Sickness'!$B$5:$F$12,3,TRUE)</f>
        <v>0</v>
      </c>
      <c r="L372" s="156" t="str">
        <f>VLOOKUP(J372,'Radiation Sickness'!$B$5:$F$12,4,TRUE)</f>
        <v>1. Elevated</v>
      </c>
    </row>
    <row r="373" spans="2:12" ht="12.75">
      <c r="B373" s="82">
        <f t="shared" si="45"/>
        <v>2.9894037824856685</v>
      </c>
      <c r="C373" s="79">
        <f t="shared" si="44"/>
        <v>336</v>
      </c>
      <c r="D373" s="48">
        <f>IF(C373&lt;=Configure!$E$54,C373/24,IF(C373&lt;=Configure!$E$55,C373/Configure!$E$54,C373/Configure!$E$55))</f>
        <v>14</v>
      </c>
      <c r="E373" s="54" t="str">
        <f>IF(C373&lt;=Configure!$E$54,Configure!$H$54,IF(C373&lt;=Configure!$E$55,Configure!$H$55,Configure!$H$56))</f>
        <v>Days</v>
      </c>
      <c r="F373" s="50">
        <f t="shared" si="46"/>
        <v>0</v>
      </c>
      <c r="G373" s="51" t="str">
        <f t="shared" si="47"/>
        <v>Normal</v>
      </c>
      <c r="H373" s="133">
        <f t="shared" si="48"/>
        <v>0</v>
      </c>
      <c r="I373" s="51" t="str">
        <f t="shared" si="49"/>
        <v>Nominal</v>
      </c>
      <c r="J373" s="132">
        <f t="shared" si="50"/>
        <v>0</v>
      </c>
      <c r="K373" s="156">
        <f>VLOOKUP(J373,'Radiation Sickness'!$B$5:$F$12,3,TRUE)</f>
        <v>0</v>
      </c>
      <c r="L373" s="156" t="str">
        <f>VLOOKUP(J373,'Radiation Sickness'!$B$5:$F$12,4,TRUE)</f>
        <v>1. Elevated</v>
      </c>
    </row>
    <row r="374" spans="2:12" ht="12.75">
      <c r="B374" s="82">
        <f t="shared" si="45"/>
        <v>2.9909309703625597</v>
      </c>
      <c r="C374" s="79">
        <f t="shared" si="44"/>
        <v>337</v>
      </c>
      <c r="D374" s="48">
        <f>IF(C374&lt;=Configure!$E$54,C374/24,IF(C374&lt;=Configure!$E$55,C374/Configure!$E$54,C374/Configure!$E$55))</f>
        <v>14.041666666666666</v>
      </c>
      <c r="E374" s="54" t="str">
        <f>IF(C374&lt;=Configure!$E$54,Configure!$H$54,IF(C374&lt;=Configure!$E$55,Configure!$H$55,Configure!$H$56))</f>
        <v>Days</v>
      </c>
      <c r="F374" s="50">
        <f t="shared" si="46"/>
        <v>0</v>
      </c>
      <c r="G374" s="51" t="str">
        <f t="shared" si="47"/>
        <v>Normal</v>
      </c>
      <c r="H374" s="133">
        <f t="shared" si="48"/>
        <v>0</v>
      </c>
      <c r="I374" s="51" t="str">
        <f t="shared" si="49"/>
        <v>Nominal</v>
      </c>
      <c r="J374" s="132">
        <f t="shared" si="50"/>
        <v>0</v>
      </c>
      <c r="K374" s="156">
        <f>VLOOKUP(J374,'Radiation Sickness'!$B$5:$F$12,3,TRUE)</f>
        <v>0</v>
      </c>
      <c r="L374" s="156" t="str">
        <f>VLOOKUP(J374,'Radiation Sickness'!$B$5:$F$12,4,TRUE)</f>
        <v>1. Elevated</v>
      </c>
    </row>
    <row r="375" spans="2:12" ht="12.75">
      <c r="B375" s="82">
        <f t="shared" si="45"/>
        <v>2.992453633231704</v>
      </c>
      <c r="C375" s="79">
        <f t="shared" si="44"/>
        <v>338</v>
      </c>
      <c r="D375" s="48">
        <f>IF(C375&lt;=Configure!$E$54,C375/24,IF(C375&lt;=Configure!$E$55,C375/Configure!$E$54,C375/Configure!$E$55))</f>
        <v>14.083333333333334</v>
      </c>
      <c r="E375" s="54" t="str">
        <f>IF(C375&lt;=Configure!$E$54,Configure!$H$54,IF(C375&lt;=Configure!$E$55,Configure!$H$55,Configure!$H$56))</f>
        <v>Days</v>
      </c>
      <c r="F375" s="50">
        <f t="shared" si="46"/>
        <v>0</v>
      </c>
      <c r="G375" s="51" t="str">
        <f t="shared" si="47"/>
        <v>Normal</v>
      </c>
      <c r="H375" s="133">
        <f t="shared" si="48"/>
        <v>0</v>
      </c>
      <c r="I375" s="51" t="str">
        <f t="shared" si="49"/>
        <v>Nominal</v>
      </c>
      <c r="J375" s="132">
        <f t="shared" si="50"/>
        <v>0</v>
      </c>
      <c r="K375" s="156">
        <f>VLOOKUP(J375,'Radiation Sickness'!$B$5:$F$12,3,TRUE)</f>
        <v>0</v>
      </c>
      <c r="L375" s="156" t="str">
        <f>VLOOKUP(J375,'Radiation Sickness'!$B$5:$F$12,4,TRUE)</f>
        <v>1. Elevated</v>
      </c>
    </row>
    <row r="376" spans="2:12" ht="12.75">
      <c r="B376" s="82">
        <f t="shared" si="45"/>
        <v>2.9939717978288027</v>
      </c>
      <c r="C376" s="79">
        <f t="shared" si="44"/>
        <v>339</v>
      </c>
      <c r="D376" s="48">
        <f>IF(C376&lt;=Configure!$E$54,C376/24,IF(C376&lt;=Configure!$E$55,C376/Configure!$E$54,C376/Configure!$E$55))</f>
        <v>14.125</v>
      </c>
      <c r="E376" s="54" t="str">
        <f>IF(C376&lt;=Configure!$E$54,Configure!$H$54,IF(C376&lt;=Configure!$E$55,Configure!$H$55,Configure!$H$56))</f>
        <v>Days</v>
      </c>
      <c r="F376" s="50">
        <f t="shared" si="46"/>
        <v>0</v>
      </c>
      <c r="G376" s="51" t="str">
        <f t="shared" si="47"/>
        <v>Normal</v>
      </c>
      <c r="H376" s="133">
        <f t="shared" si="48"/>
        <v>0</v>
      </c>
      <c r="I376" s="51" t="str">
        <f t="shared" si="49"/>
        <v>Nominal</v>
      </c>
      <c r="J376" s="132">
        <f t="shared" si="50"/>
        <v>0</v>
      </c>
      <c r="K376" s="156">
        <f>VLOOKUP(J376,'Radiation Sickness'!$B$5:$F$12,3,TRUE)</f>
        <v>0</v>
      </c>
      <c r="L376" s="156" t="str">
        <f>VLOOKUP(J376,'Radiation Sickness'!$B$5:$F$12,4,TRUE)</f>
        <v>1. Elevated</v>
      </c>
    </row>
    <row r="377" spans="2:12" ht="12.75">
      <c r="B377" s="82">
        <f t="shared" si="45"/>
        <v>2.9954854906533086</v>
      </c>
      <c r="C377" s="79">
        <f t="shared" si="44"/>
        <v>340</v>
      </c>
      <c r="D377" s="48">
        <f>IF(C377&lt;=Configure!$E$54,C377/24,IF(C377&lt;=Configure!$E$55,C377/Configure!$E$54,C377/Configure!$E$55))</f>
        <v>14.166666666666666</v>
      </c>
      <c r="E377" s="54" t="str">
        <f>IF(C377&lt;=Configure!$E$54,Configure!$H$54,IF(C377&lt;=Configure!$E$55,Configure!$H$55,Configure!$H$56))</f>
        <v>Days</v>
      </c>
      <c r="F377" s="50">
        <f t="shared" si="46"/>
        <v>0</v>
      </c>
      <c r="G377" s="51" t="str">
        <f t="shared" si="47"/>
        <v>Normal</v>
      </c>
      <c r="H377" s="133">
        <f t="shared" si="48"/>
        <v>0</v>
      </c>
      <c r="I377" s="51" t="str">
        <f t="shared" si="49"/>
        <v>Nominal</v>
      </c>
      <c r="J377" s="132">
        <f t="shared" si="50"/>
        <v>0</v>
      </c>
      <c r="K377" s="156">
        <f>VLOOKUP(J377,'Radiation Sickness'!$B$5:$F$12,3,TRUE)</f>
        <v>0</v>
      </c>
      <c r="L377" s="156" t="str">
        <f>VLOOKUP(J377,'Radiation Sickness'!$B$5:$F$12,4,TRUE)</f>
        <v>1. Elevated</v>
      </c>
    </row>
    <row r="378" spans="2:12" ht="12.75">
      <c r="B378" s="82">
        <f t="shared" si="45"/>
        <v>2.9969947379711948</v>
      </c>
      <c r="C378" s="79">
        <f t="shared" si="44"/>
        <v>341</v>
      </c>
      <c r="D378" s="48">
        <f>IF(C378&lt;=Configure!$E$54,C378/24,IF(C378&lt;=Configure!$E$55,C378/Configure!$E$54,C378/Configure!$E$55))</f>
        <v>14.208333333333334</v>
      </c>
      <c r="E378" s="54" t="str">
        <f>IF(C378&lt;=Configure!$E$54,Configure!$H$54,IF(C378&lt;=Configure!$E$55,Configure!$H$55,Configure!$H$56))</f>
        <v>Days</v>
      </c>
      <c r="F378" s="50">
        <f t="shared" si="46"/>
        <v>0</v>
      </c>
      <c r="G378" s="51" t="str">
        <f t="shared" si="47"/>
        <v>Normal</v>
      </c>
      <c r="H378" s="133">
        <f t="shared" si="48"/>
        <v>0</v>
      </c>
      <c r="I378" s="51" t="str">
        <f t="shared" si="49"/>
        <v>Nominal</v>
      </c>
      <c r="J378" s="132">
        <f t="shared" si="50"/>
        <v>0</v>
      </c>
      <c r="K378" s="156">
        <f>VLOOKUP(J378,'Radiation Sickness'!$B$5:$F$12,3,TRUE)</f>
        <v>0</v>
      </c>
      <c r="L378" s="156" t="str">
        <f>VLOOKUP(J378,'Radiation Sickness'!$B$5:$F$12,4,TRUE)</f>
        <v>1. Elevated</v>
      </c>
    </row>
    <row r="379" spans="2:12" ht="12.75">
      <c r="B379" s="82">
        <f t="shared" si="45"/>
        <v>2.998499565817696</v>
      </c>
      <c r="C379" s="79">
        <f t="shared" si="44"/>
        <v>342</v>
      </c>
      <c r="D379" s="48">
        <f>IF(C379&lt;=Configure!$E$54,C379/24,IF(C379&lt;=Configure!$E$55,C379/Configure!$E$54,C379/Configure!$E$55))</f>
        <v>14.25</v>
      </c>
      <c r="E379" s="54" t="str">
        <f>IF(C379&lt;=Configure!$E$54,Configure!$H$54,IF(C379&lt;=Configure!$E$55,Configure!$H$55,Configure!$H$56))</f>
        <v>Days</v>
      </c>
      <c r="F379" s="50">
        <f t="shared" si="46"/>
        <v>0</v>
      </c>
      <c r="G379" s="51" t="str">
        <f t="shared" si="47"/>
        <v>Normal</v>
      </c>
      <c r="H379" s="133">
        <f t="shared" si="48"/>
        <v>0</v>
      </c>
      <c r="I379" s="51" t="str">
        <f t="shared" si="49"/>
        <v>Nominal</v>
      </c>
      <c r="J379" s="132">
        <f t="shared" si="50"/>
        <v>0</v>
      </c>
      <c r="K379" s="156">
        <f>VLOOKUP(J379,'Radiation Sickness'!$B$5:$F$12,3,TRUE)</f>
        <v>0</v>
      </c>
      <c r="L379" s="156" t="str">
        <f>VLOOKUP(J379,'Radiation Sickness'!$B$5:$F$12,4,TRUE)</f>
        <v>1. Elevated</v>
      </c>
    </row>
    <row r="380" spans="2:12" ht="12.75">
      <c r="B380" s="82">
        <f t="shared" si="45"/>
        <v>3</v>
      </c>
      <c r="C380" s="79">
        <f t="shared" si="44"/>
        <v>343</v>
      </c>
      <c r="D380" s="48">
        <f>IF(C380&lt;=Configure!$E$54,C380/24,IF(C380&lt;=Configure!$E$55,C380/Configure!$E$54,C380/Configure!$E$55))</f>
        <v>14.291666666666666</v>
      </c>
      <c r="E380" s="54" t="str">
        <f>IF(C380&lt;=Configure!$E$54,Configure!$H$54,IF(C380&lt;=Configure!$E$55,Configure!$H$55,Configure!$H$56))</f>
        <v>Days</v>
      </c>
      <c r="F380" s="50">
        <f t="shared" si="46"/>
        <v>0</v>
      </c>
      <c r="G380" s="51" t="str">
        <f t="shared" si="47"/>
        <v>Normal</v>
      </c>
      <c r="H380" s="133">
        <f t="shared" si="48"/>
        <v>0</v>
      </c>
      <c r="I380" s="51" t="str">
        <f t="shared" si="49"/>
        <v>Nominal</v>
      </c>
      <c r="J380" s="132">
        <f t="shared" si="50"/>
        <v>0</v>
      </c>
      <c r="K380" s="156">
        <f>VLOOKUP(J380,'Radiation Sickness'!$B$5:$F$12,3,TRUE)</f>
        <v>0</v>
      </c>
      <c r="L380" s="156" t="str">
        <f>VLOOKUP(J380,'Radiation Sickness'!$B$5:$F$12,4,TRUE)</f>
        <v>1. Elevated</v>
      </c>
    </row>
    <row r="381" spans="2:12" ht="12.75">
      <c r="B381" s="82">
        <f t="shared" si="45"/>
        <v>3.001496066099903</v>
      </c>
      <c r="C381" s="79">
        <f t="shared" si="44"/>
        <v>344</v>
      </c>
      <c r="D381" s="48">
        <f>IF(C381&lt;=Configure!$E$54,C381/24,IF(C381&lt;=Configure!$E$55,C381/Configure!$E$54,C381/Configure!$E$55))</f>
        <v>14.333333333333334</v>
      </c>
      <c r="E381" s="54" t="str">
        <f>IF(C381&lt;=Configure!$E$54,Configure!$H$54,IF(C381&lt;=Configure!$E$55,Configure!$H$55,Configure!$H$56))</f>
        <v>Days</v>
      </c>
      <c r="F381" s="50">
        <f t="shared" si="46"/>
        <v>0</v>
      </c>
      <c r="G381" s="51" t="str">
        <f t="shared" si="47"/>
        <v>Normal</v>
      </c>
      <c r="H381" s="133">
        <f t="shared" si="48"/>
        <v>0</v>
      </c>
      <c r="I381" s="51" t="str">
        <f t="shared" si="49"/>
        <v>Nominal</v>
      </c>
      <c r="J381" s="132">
        <f t="shared" si="50"/>
        <v>0</v>
      </c>
      <c r="K381" s="156">
        <f>VLOOKUP(J381,'Radiation Sickness'!$B$5:$F$12,3,TRUE)</f>
        <v>0</v>
      </c>
      <c r="L381" s="156" t="str">
        <f>VLOOKUP(J381,'Radiation Sickness'!$B$5:$F$12,4,TRUE)</f>
        <v>1. Elevated</v>
      </c>
    </row>
    <row r="382" spans="2:12" ht="12.75">
      <c r="B382" s="82">
        <f t="shared" si="45"/>
        <v>3.0029877894764274</v>
      </c>
      <c r="C382" s="79">
        <f t="shared" si="44"/>
        <v>345</v>
      </c>
      <c r="D382" s="48">
        <f>IF(C382&lt;=Configure!$E$54,C382/24,IF(C382&lt;=Configure!$E$55,C382/Configure!$E$54,C382/Configure!$E$55))</f>
        <v>14.375</v>
      </c>
      <c r="E382" s="54" t="str">
        <f>IF(C382&lt;=Configure!$E$54,Configure!$H$54,IF(C382&lt;=Configure!$E$55,Configure!$H$55,Configure!$H$56))</f>
        <v>Days</v>
      </c>
      <c r="F382" s="50">
        <f t="shared" si="46"/>
        <v>0</v>
      </c>
      <c r="G382" s="51" t="str">
        <f t="shared" si="47"/>
        <v>Normal</v>
      </c>
      <c r="H382" s="133">
        <f t="shared" si="48"/>
        <v>0</v>
      </c>
      <c r="I382" s="51" t="str">
        <f t="shared" si="49"/>
        <v>Nominal</v>
      </c>
      <c r="J382" s="132">
        <f t="shared" si="50"/>
        <v>0</v>
      </c>
      <c r="K382" s="156">
        <f>VLOOKUP(J382,'Radiation Sickness'!$B$5:$F$12,3,TRUE)</f>
        <v>0</v>
      </c>
      <c r="L382" s="156" t="str">
        <f>VLOOKUP(J382,'Radiation Sickness'!$B$5:$F$12,4,TRUE)</f>
        <v>1. Elevated</v>
      </c>
    </row>
    <row r="383" spans="2:12" ht="12.75">
      <c r="B383" s="82">
        <f t="shared" si="45"/>
        <v>3.004475195268401</v>
      </c>
      <c r="C383" s="79">
        <f t="shared" si="44"/>
        <v>346</v>
      </c>
      <c r="D383" s="48">
        <f>IF(C383&lt;=Configure!$E$54,C383/24,IF(C383&lt;=Configure!$E$55,C383/Configure!$E$54,C383/Configure!$E$55))</f>
        <v>14.416666666666666</v>
      </c>
      <c r="E383" s="54" t="str">
        <f>IF(C383&lt;=Configure!$E$54,Configure!$H$54,IF(C383&lt;=Configure!$E$55,Configure!$H$55,Configure!$H$56))</f>
        <v>Days</v>
      </c>
      <c r="F383" s="50">
        <f t="shared" si="46"/>
        <v>0</v>
      </c>
      <c r="G383" s="51" t="str">
        <f t="shared" si="47"/>
        <v>Normal</v>
      </c>
      <c r="H383" s="133">
        <f t="shared" si="48"/>
        <v>0</v>
      </c>
      <c r="I383" s="51" t="str">
        <f t="shared" si="49"/>
        <v>Nominal</v>
      </c>
      <c r="J383" s="132">
        <f t="shared" si="50"/>
        <v>0</v>
      </c>
      <c r="K383" s="156">
        <f>VLOOKUP(J383,'Radiation Sickness'!$B$5:$F$12,3,TRUE)</f>
        <v>0</v>
      </c>
      <c r="L383" s="156" t="str">
        <f>VLOOKUP(J383,'Radiation Sickness'!$B$5:$F$12,4,TRUE)</f>
        <v>1. Elevated</v>
      </c>
    </row>
    <row r="384" spans="2:12" ht="12.75">
      <c r="B384" s="82">
        <f t="shared" si="45"/>
        <v>3.005958308396998</v>
      </c>
      <c r="C384" s="79">
        <f t="shared" si="44"/>
        <v>347</v>
      </c>
      <c r="D384" s="48">
        <f>IF(C384&lt;=Configure!$E$54,C384/24,IF(C384&lt;=Configure!$E$55,C384/Configure!$E$54,C384/Configure!$E$55))</f>
        <v>14.458333333333334</v>
      </c>
      <c r="E384" s="54" t="str">
        <f>IF(C384&lt;=Configure!$E$54,Configure!$H$54,IF(C384&lt;=Configure!$E$55,Configure!$H$55,Configure!$H$56))</f>
        <v>Days</v>
      </c>
      <c r="F384" s="50">
        <f t="shared" si="46"/>
        <v>0</v>
      </c>
      <c r="G384" s="51" t="str">
        <f t="shared" si="47"/>
        <v>Normal</v>
      </c>
      <c r="H384" s="133">
        <f t="shared" si="48"/>
        <v>0</v>
      </c>
      <c r="I384" s="51" t="str">
        <f t="shared" si="49"/>
        <v>Nominal</v>
      </c>
      <c r="J384" s="132">
        <f t="shared" si="50"/>
        <v>0</v>
      </c>
      <c r="K384" s="156">
        <f>VLOOKUP(J384,'Radiation Sickness'!$B$5:$F$12,3,TRUE)</f>
        <v>0</v>
      </c>
      <c r="L384" s="156" t="str">
        <f>VLOOKUP(J384,'Radiation Sickness'!$B$5:$F$12,4,TRUE)</f>
        <v>1. Elevated</v>
      </c>
    </row>
    <row r="385" spans="2:12" ht="12.75">
      <c r="B385" s="82">
        <f t="shared" si="45"/>
        <v>3.007437153568247</v>
      </c>
      <c r="C385" s="79">
        <f aca="true" t="shared" si="51" ref="C385:C448">$C$31+C384</f>
        <v>348</v>
      </c>
      <c r="D385" s="48">
        <f>IF(C385&lt;=Configure!$E$54,C385/24,IF(C385&lt;=Configure!$E$55,C385/Configure!$E$54,C385/Configure!$E$55))</f>
        <v>14.5</v>
      </c>
      <c r="E385" s="54" t="str">
        <f>IF(C385&lt;=Configure!$E$54,Configure!$H$54,IF(C385&lt;=Configure!$E$55,Configure!$H$55,Configure!$H$56))</f>
        <v>Days</v>
      </c>
      <c r="F385" s="50">
        <f t="shared" si="46"/>
        <v>0</v>
      </c>
      <c r="G385" s="51" t="str">
        <f t="shared" si="47"/>
        <v>Normal</v>
      </c>
      <c r="H385" s="133">
        <f t="shared" si="48"/>
        <v>0</v>
      </c>
      <c r="I385" s="51" t="str">
        <f t="shared" si="49"/>
        <v>Nominal</v>
      </c>
      <c r="J385" s="132">
        <f t="shared" si="50"/>
        <v>0</v>
      </c>
      <c r="K385" s="156">
        <f>VLOOKUP(J385,'Radiation Sickness'!$B$5:$F$12,3,TRUE)</f>
        <v>0</v>
      </c>
      <c r="L385" s="156" t="str">
        <f>VLOOKUP(J385,'Radiation Sickness'!$B$5:$F$12,4,TRUE)</f>
        <v>1. Elevated</v>
      </c>
    </row>
    <row r="386" spans="2:12" ht="12.75">
      <c r="B386" s="82">
        <f t="shared" si="45"/>
        <v>3.008911755275497</v>
      </c>
      <c r="C386" s="79">
        <f t="shared" si="51"/>
        <v>349</v>
      </c>
      <c r="D386" s="48">
        <f>IF(C386&lt;=Configure!$E$54,C386/24,IF(C386&lt;=Configure!$E$55,C386/Configure!$E$54,C386/Configure!$E$55))</f>
        <v>14.541666666666666</v>
      </c>
      <c r="E386" s="54" t="str">
        <f>IF(C386&lt;=Configure!$E$54,Configure!$H$54,IF(C386&lt;=Configure!$E$55,Configure!$H$55,Configure!$H$56))</f>
        <v>Days</v>
      </c>
      <c r="F386" s="50">
        <f t="shared" si="46"/>
        <v>0</v>
      </c>
      <c r="G386" s="51" t="str">
        <f t="shared" si="47"/>
        <v>Normal</v>
      </c>
      <c r="H386" s="133">
        <f t="shared" si="48"/>
        <v>0</v>
      </c>
      <c r="I386" s="51" t="str">
        <f t="shared" si="49"/>
        <v>Nominal</v>
      </c>
      <c r="J386" s="132">
        <f t="shared" si="50"/>
        <v>0</v>
      </c>
      <c r="K386" s="156">
        <f>VLOOKUP(J386,'Radiation Sickness'!$B$5:$F$12,3,TRUE)</f>
        <v>0</v>
      </c>
      <c r="L386" s="156" t="str">
        <f>VLOOKUP(J386,'Radiation Sickness'!$B$5:$F$12,4,TRUE)</f>
        <v>1. Elevated</v>
      </c>
    </row>
    <row r="387" spans="2:12" ht="12.75">
      <c r="B387" s="82">
        <f t="shared" si="45"/>
        <v>3.0103821378018543</v>
      </c>
      <c r="C387" s="79">
        <f t="shared" si="51"/>
        <v>350</v>
      </c>
      <c r="D387" s="48">
        <f>IF(C387&lt;=Configure!$E$54,C387/24,IF(C387&lt;=Configure!$E$55,C387/Configure!$E$54,C387/Configure!$E$55))</f>
        <v>14.583333333333334</v>
      </c>
      <c r="E387" s="54" t="str">
        <f>IF(C387&lt;=Configure!$E$54,Configure!$H$54,IF(C387&lt;=Configure!$E$55,Configure!$H$55,Configure!$H$56))</f>
        <v>Days</v>
      </c>
      <c r="F387" s="50">
        <f t="shared" si="46"/>
        <v>0</v>
      </c>
      <c r="G387" s="51" t="str">
        <f t="shared" si="47"/>
        <v>Normal</v>
      </c>
      <c r="H387" s="133">
        <f t="shared" si="48"/>
        <v>0</v>
      </c>
      <c r="I387" s="51" t="str">
        <f t="shared" si="49"/>
        <v>Nominal</v>
      </c>
      <c r="J387" s="132">
        <f t="shared" si="50"/>
        <v>0</v>
      </c>
      <c r="K387" s="156">
        <f>VLOOKUP(J387,'Radiation Sickness'!$B$5:$F$12,3,TRUE)</f>
        <v>0</v>
      </c>
      <c r="L387" s="156" t="str">
        <f>VLOOKUP(J387,'Radiation Sickness'!$B$5:$F$12,4,TRUE)</f>
        <v>1. Elevated</v>
      </c>
    </row>
    <row r="388" spans="2:12" ht="12.75">
      <c r="B388" s="82">
        <f t="shared" si="45"/>
        <v>3.0118483252225796</v>
      </c>
      <c r="C388" s="79">
        <f t="shared" si="51"/>
        <v>351</v>
      </c>
      <c r="D388" s="48">
        <f>IF(C388&lt;=Configure!$E$54,C388/24,IF(C388&lt;=Configure!$E$55,C388/Configure!$E$54,C388/Configure!$E$55))</f>
        <v>14.625</v>
      </c>
      <c r="E388" s="54" t="str">
        <f>IF(C388&lt;=Configure!$E$54,Configure!$H$54,IF(C388&lt;=Configure!$E$55,Configure!$H$55,Configure!$H$56))</f>
        <v>Days</v>
      </c>
      <c r="F388" s="50">
        <f t="shared" si="46"/>
        <v>0</v>
      </c>
      <c r="G388" s="51" t="str">
        <f t="shared" si="47"/>
        <v>Normal</v>
      </c>
      <c r="H388" s="133">
        <f t="shared" si="48"/>
        <v>0</v>
      </c>
      <c r="I388" s="51" t="str">
        <f t="shared" si="49"/>
        <v>Nominal</v>
      </c>
      <c r="J388" s="132">
        <f t="shared" si="50"/>
        <v>0</v>
      </c>
      <c r="K388" s="156">
        <f>VLOOKUP(J388,'Radiation Sickness'!$B$5:$F$12,3,TRUE)</f>
        <v>0</v>
      </c>
      <c r="L388" s="156" t="str">
        <f>VLOOKUP(J388,'Radiation Sickness'!$B$5:$F$12,4,TRUE)</f>
        <v>1. Elevated</v>
      </c>
    </row>
    <row r="389" spans="2:12" ht="12.75">
      <c r="B389" s="82">
        <f t="shared" si="45"/>
        <v>3.0133103414074545</v>
      </c>
      <c r="C389" s="79">
        <f t="shared" si="51"/>
        <v>352</v>
      </c>
      <c r="D389" s="48">
        <f>IF(C389&lt;=Configure!$E$54,C389/24,IF(C389&lt;=Configure!$E$55,C389/Configure!$E$54,C389/Configure!$E$55))</f>
        <v>14.666666666666666</v>
      </c>
      <c r="E389" s="54" t="str">
        <f>IF(C389&lt;=Configure!$E$54,Configure!$H$54,IF(C389&lt;=Configure!$E$55,Configure!$H$55,Configure!$H$56))</f>
        <v>Days</v>
      </c>
      <c r="F389" s="50">
        <f t="shared" si="46"/>
        <v>0</v>
      </c>
      <c r="G389" s="51" t="str">
        <f t="shared" si="47"/>
        <v>Normal</v>
      </c>
      <c r="H389" s="133">
        <f t="shared" si="48"/>
        <v>0</v>
      </c>
      <c r="I389" s="51" t="str">
        <f t="shared" si="49"/>
        <v>Nominal</v>
      </c>
      <c r="J389" s="132">
        <f t="shared" si="50"/>
        <v>0</v>
      </c>
      <c r="K389" s="156">
        <f>VLOOKUP(J389,'Radiation Sickness'!$B$5:$F$12,3,TRUE)</f>
        <v>0</v>
      </c>
      <c r="L389" s="156" t="str">
        <f>VLOOKUP(J389,'Radiation Sickness'!$B$5:$F$12,4,TRUE)</f>
        <v>1. Elevated</v>
      </c>
    </row>
    <row r="390" spans="2:12" ht="12.75">
      <c r="B390" s="82">
        <f t="shared" si="45"/>
        <v>3.0147682100231132</v>
      </c>
      <c r="C390" s="79">
        <f t="shared" si="51"/>
        <v>353</v>
      </c>
      <c r="D390" s="48">
        <f>IF(C390&lt;=Configure!$E$54,C390/24,IF(C390&lt;=Configure!$E$55,C390/Configure!$E$54,C390/Configure!$E$55))</f>
        <v>14.708333333333334</v>
      </c>
      <c r="E390" s="54" t="str">
        <f>IF(C390&lt;=Configure!$E$54,Configure!$H$54,IF(C390&lt;=Configure!$E$55,Configure!$H$55,Configure!$H$56))</f>
        <v>Days</v>
      </c>
      <c r="F390" s="50">
        <f t="shared" si="46"/>
        <v>0</v>
      </c>
      <c r="G390" s="51" t="str">
        <f t="shared" si="47"/>
        <v>Normal</v>
      </c>
      <c r="H390" s="133">
        <f t="shared" si="48"/>
        <v>0</v>
      </c>
      <c r="I390" s="51" t="str">
        <f t="shared" si="49"/>
        <v>Nominal</v>
      </c>
      <c r="J390" s="132">
        <f t="shared" si="50"/>
        <v>0</v>
      </c>
      <c r="K390" s="156">
        <f>VLOOKUP(J390,'Radiation Sickness'!$B$5:$F$12,3,TRUE)</f>
        <v>0</v>
      </c>
      <c r="L390" s="156" t="str">
        <f>VLOOKUP(J390,'Radiation Sickness'!$B$5:$F$12,4,TRUE)</f>
        <v>1. Elevated</v>
      </c>
    </row>
    <row r="391" spans="2:12" ht="12.75">
      <c r="B391" s="82">
        <f t="shared" si="45"/>
        <v>3.0162219545353413</v>
      </c>
      <c r="C391" s="79">
        <f t="shared" si="51"/>
        <v>354</v>
      </c>
      <c r="D391" s="48">
        <f>IF(C391&lt;=Configure!$E$54,C391/24,IF(C391&lt;=Configure!$E$55,C391/Configure!$E$54,C391/Configure!$E$55))</f>
        <v>14.75</v>
      </c>
      <c r="E391" s="54" t="str">
        <f>IF(C391&lt;=Configure!$E$54,Configure!$H$54,IF(C391&lt;=Configure!$E$55,Configure!$H$55,Configure!$H$56))</f>
        <v>Days</v>
      </c>
      <c r="F391" s="50">
        <f t="shared" si="46"/>
        <v>0</v>
      </c>
      <c r="G391" s="51" t="str">
        <f t="shared" si="47"/>
        <v>Normal</v>
      </c>
      <c r="H391" s="133">
        <f t="shared" si="48"/>
        <v>0</v>
      </c>
      <c r="I391" s="51" t="str">
        <f t="shared" si="49"/>
        <v>Nominal</v>
      </c>
      <c r="J391" s="132">
        <f t="shared" si="50"/>
        <v>0</v>
      </c>
      <c r="K391" s="156">
        <f>VLOOKUP(J391,'Radiation Sickness'!$B$5:$F$12,3,TRUE)</f>
        <v>0</v>
      </c>
      <c r="L391" s="156" t="str">
        <f>VLOOKUP(J391,'Radiation Sickness'!$B$5:$F$12,4,TRUE)</f>
        <v>1. Elevated</v>
      </c>
    </row>
    <row r="392" spans="2:12" ht="12.75">
      <c r="B392" s="82">
        <f t="shared" si="45"/>
        <v>3.017671598211341</v>
      </c>
      <c r="C392" s="79">
        <f t="shared" si="51"/>
        <v>355</v>
      </c>
      <c r="D392" s="48">
        <f>IF(C392&lt;=Configure!$E$54,C392/24,IF(C392&lt;=Configure!$E$55,C392/Configure!$E$54,C392/Configure!$E$55))</f>
        <v>14.791666666666666</v>
      </c>
      <c r="E392" s="54" t="str">
        <f>IF(C392&lt;=Configure!$E$54,Configure!$H$54,IF(C392&lt;=Configure!$E$55,Configure!$H$55,Configure!$H$56))</f>
        <v>Days</v>
      </c>
      <c r="F392" s="50">
        <f t="shared" si="46"/>
        <v>0</v>
      </c>
      <c r="G392" s="51" t="str">
        <f t="shared" si="47"/>
        <v>Normal</v>
      </c>
      <c r="H392" s="133">
        <f t="shared" si="48"/>
        <v>0</v>
      </c>
      <c r="I392" s="51" t="str">
        <f t="shared" si="49"/>
        <v>Nominal</v>
      </c>
      <c r="J392" s="132">
        <f t="shared" si="50"/>
        <v>0</v>
      </c>
      <c r="K392" s="156">
        <f>VLOOKUP(J392,'Radiation Sickness'!$B$5:$F$12,3,TRUE)</f>
        <v>0</v>
      </c>
      <c r="L392" s="156" t="str">
        <f>VLOOKUP(J392,'Radiation Sickness'!$B$5:$F$12,4,TRUE)</f>
        <v>1. Elevated</v>
      </c>
    </row>
    <row r="393" spans="2:12" ht="12.75">
      <c r="B393" s="82">
        <f t="shared" si="45"/>
        <v>3.0191171641219663</v>
      </c>
      <c r="C393" s="79">
        <f t="shared" si="51"/>
        <v>356</v>
      </c>
      <c r="D393" s="48">
        <f>IF(C393&lt;=Configure!$E$54,C393/24,IF(C393&lt;=Configure!$E$55,C393/Configure!$E$54,C393/Configure!$E$55))</f>
        <v>14.833333333333334</v>
      </c>
      <c r="E393" s="54" t="str">
        <f>IF(C393&lt;=Configure!$E$54,Configure!$H$54,IF(C393&lt;=Configure!$E$55,Configure!$H$55,Configure!$H$56))</f>
        <v>Days</v>
      </c>
      <c r="F393" s="50">
        <f t="shared" si="46"/>
        <v>0</v>
      </c>
      <c r="G393" s="51" t="str">
        <f t="shared" si="47"/>
        <v>Normal</v>
      </c>
      <c r="H393" s="133">
        <f t="shared" si="48"/>
        <v>0</v>
      </c>
      <c r="I393" s="51" t="str">
        <f t="shared" si="49"/>
        <v>Nominal</v>
      </c>
      <c r="J393" s="132">
        <f t="shared" si="50"/>
        <v>0</v>
      </c>
      <c r="K393" s="156">
        <f>VLOOKUP(J393,'Radiation Sickness'!$B$5:$F$12,3,TRUE)</f>
        <v>0</v>
      </c>
      <c r="L393" s="156" t="str">
        <f>VLOOKUP(J393,'Radiation Sickness'!$B$5:$F$12,4,TRUE)</f>
        <v>1. Elevated</v>
      </c>
    </row>
    <row r="394" spans="2:12" ht="12.75">
      <c r="B394" s="82">
        <f t="shared" si="45"/>
        <v>3.0205586751439273</v>
      </c>
      <c r="C394" s="79">
        <f t="shared" si="51"/>
        <v>357</v>
      </c>
      <c r="D394" s="48">
        <f>IF(C394&lt;=Configure!$E$54,C394/24,IF(C394&lt;=Configure!$E$55,C394/Configure!$E$54,C394/Configure!$E$55))</f>
        <v>14.875</v>
      </c>
      <c r="E394" s="54" t="str">
        <f>IF(C394&lt;=Configure!$E$54,Configure!$H$54,IF(C394&lt;=Configure!$E$55,Configure!$H$55,Configure!$H$56))</f>
        <v>Days</v>
      </c>
      <c r="F394" s="50">
        <f t="shared" si="46"/>
        <v>0</v>
      </c>
      <c r="G394" s="51" t="str">
        <f t="shared" si="47"/>
        <v>Normal</v>
      </c>
      <c r="H394" s="133">
        <f t="shared" si="48"/>
        <v>0</v>
      </c>
      <c r="I394" s="51" t="str">
        <f t="shared" si="49"/>
        <v>Nominal</v>
      </c>
      <c r="J394" s="132">
        <f t="shared" si="50"/>
        <v>0</v>
      </c>
      <c r="K394" s="156">
        <f>VLOOKUP(J394,'Radiation Sickness'!$B$5:$F$12,3,TRUE)</f>
        <v>0</v>
      </c>
      <c r="L394" s="156" t="str">
        <f>VLOOKUP(J394,'Radiation Sickness'!$B$5:$F$12,4,TRUE)</f>
        <v>1. Elevated</v>
      </c>
    </row>
    <row r="395" spans="2:12" ht="12.75">
      <c r="B395" s="82">
        <f t="shared" si="45"/>
        <v>3.0219961539619598</v>
      </c>
      <c r="C395" s="79">
        <f t="shared" si="51"/>
        <v>358</v>
      </c>
      <c r="D395" s="48">
        <f>IF(C395&lt;=Configure!$E$54,C395/24,IF(C395&lt;=Configure!$E$55,C395/Configure!$E$54,C395/Configure!$E$55))</f>
        <v>14.916666666666666</v>
      </c>
      <c r="E395" s="54" t="str">
        <f>IF(C395&lt;=Configure!$E$54,Configure!$H$54,IF(C395&lt;=Configure!$E$55,Configure!$H$55,Configure!$H$56))</f>
        <v>Days</v>
      </c>
      <c r="F395" s="50">
        <f t="shared" si="46"/>
        <v>0</v>
      </c>
      <c r="G395" s="51" t="str">
        <f t="shared" si="47"/>
        <v>Normal</v>
      </c>
      <c r="H395" s="133">
        <f t="shared" si="48"/>
        <v>0</v>
      </c>
      <c r="I395" s="51" t="str">
        <f t="shared" si="49"/>
        <v>Nominal</v>
      </c>
      <c r="J395" s="132">
        <f t="shared" si="50"/>
        <v>0</v>
      </c>
      <c r="K395" s="156">
        <f>VLOOKUP(J395,'Radiation Sickness'!$B$5:$F$12,3,TRUE)</f>
        <v>0</v>
      </c>
      <c r="L395" s="156" t="str">
        <f>VLOOKUP(J395,'Radiation Sickness'!$B$5:$F$12,4,TRUE)</f>
        <v>1. Elevated</v>
      </c>
    </row>
    <row r="396" spans="2:12" ht="12.75">
      <c r="B396" s="82">
        <f t="shared" si="45"/>
        <v>3.0234296230709687</v>
      </c>
      <c r="C396" s="79">
        <f t="shared" si="51"/>
        <v>359</v>
      </c>
      <c r="D396" s="48">
        <f>IF(C396&lt;=Configure!$E$54,C396/24,IF(C396&lt;=Configure!$E$55,C396/Configure!$E$54,C396/Configure!$E$55))</f>
        <v>14.958333333333334</v>
      </c>
      <c r="E396" s="54" t="str">
        <f>IF(C396&lt;=Configure!$E$54,Configure!$H$54,IF(C396&lt;=Configure!$E$55,Configure!$H$55,Configure!$H$56))</f>
        <v>Days</v>
      </c>
      <c r="F396" s="50">
        <f t="shared" si="46"/>
        <v>0</v>
      </c>
      <c r="G396" s="51" t="str">
        <f t="shared" si="47"/>
        <v>Normal</v>
      </c>
      <c r="H396" s="133">
        <f t="shared" si="48"/>
        <v>0</v>
      </c>
      <c r="I396" s="51" t="str">
        <f t="shared" si="49"/>
        <v>Nominal</v>
      </c>
      <c r="J396" s="132">
        <f t="shared" si="50"/>
        <v>0</v>
      </c>
      <c r="K396" s="156">
        <f>VLOOKUP(J396,'Radiation Sickness'!$B$5:$F$12,3,TRUE)</f>
        <v>0</v>
      </c>
      <c r="L396" s="156" t="str">
        <f>VLOOKUP(J396,'Radiation Sickness'!$B$5:$F$12,4,TRUE)</f>
        <v>1. Elevated</v>
      </c>
    </row>
    <row r="397" spans="2:12" ht="12.75">
      <c r="B397" s="82">
        <f aca="true" t="shared" si="52" ref="B397:B460">LOG(C397,7)</f>
        <v>3.024859104778142</v>
      </c>
      <c r="C397" s="79">
        <f t="shared" si="51"/>
        <v>360</v>
      </c>
      <c r="D397" s="48">
        <f>IF(C397&lt;=Configure!$E$54,C397/24,IF(C397&lt;=Configure!$E$55,C397/Configure!$E$54,C397/Configure!$E$55))</f>
        <v>15</v>
      </c>
      <c r="E397" s="54" t="str">
        <f>IF(C397&lt;=Configure!$E$54,Configure!$H$54,IF(C397&lt;=Configure!$E$55,Configure!$H$55,Configure!$H$56))</f>
        <v>Days</v>
      </c>
      <c r="F397" s="50">
        <f aca="true" t="shared" si="53" ref="F397:F460">$C$30/(10^B397)</f>
        <v>0</v>
      </c>
      <c r="G397" s="51" t="str">
        <f aca="true" t="shared" si="54" ref="G397:G460">IF(F397&lt;=$N$41,IF(F397&lt;=$N$42,IF(F397&lt;=$N$43,IF(F397&lt;=$N$44,$S$44,$S$43),$S$42),$S$41),$S$40)</f>
        <v>Normal</v>
      </c>
      <c r="H397" s="133">
        <f aca="true" t="shared" si="55" ref="H397:H460">F397/$C$26</f>
        <v>0</v>
      </c>
      <c r="I397" s="51" t="str">
        <f aca="true" t="shared" si="56" ref="I397:I460">IF(H397&lt;=$N$49,IF(H397&lt;=$N$50,IF(H397&lt;=$N$51,IF(H397&lt;=$N$52,$S$52,$S$51),$S$50),$S$49),$S$48)</f>
        <v>Nominal</v>
      </c>
      <c r="J397" s="132">
        <f aca="true" t="shared" si="57" ref="J397:J460">J396+H397</f>
        <v>0</v>
      </c>
      <c r="K397" s="156">
        <f>VLOOKUP(J397,'Radiation Sickness'!$B$5:$F$12,3,TRUE)</f>
        <v>0</v>
      </c>
      <c r="L397" s="156" t="str">
        <f>VLOOKUP(J397,'Radiation Sickness'!$B$5:$F$12,4,TRUE)</f>
        <v>1. Elevated</v>
      </c>
    </row>
    <row r="398" spans="2:12" ht="12.75">
      <c r="B398" s="82">
        <f t="shared" si="52"/>
        <v>3.026284621205029</v>
      </c>
      <c r="C398" s="79">
        <f t="shared" si="51"/>
        <v>361</v>
      </c>
      <c r="D398" s="48">
        <f>IF(C398&lt;=Configure!$E$54,C398/24,IF(C398&lt;=Configure!$E$55,C398/Configure!$E$54,C398/Configure!$E$55))</f>
        <v>15.041666666666666</v>
      </c>
      <c r="E398" s="54" t="str">
        <f>IF(C398&lt;=Configure!$E$54,Configure!$H$54,IF(C398&lt;=Configure!$E$55,Configure!$H$55,Configure!$H$56))</f>
        <v>Days</v>
      </c>
      <c r="F398" s="50">
        <f t="shared" si="53"/>
        <v>0</v>
      </c>
      <c r="G398" s="51" t="str">
        <f t="shared" si="54"/>
        <v>Normal</v>
      </c>
      <c r="H398" s="133">
        <f t="shared" si="55"/>
        <v>0</v>
      </c>
      <c r="I398" s="51" t="str">
        <f t="shared" si="56"/>
        <v>Nominal</v>
      </c>
      <c r="J398" s="132">
        <f t="shared" si="57"/>
        <v>0</v>
      </c>
      <c r="K398" s="156">
        <f>VLOOKUP(J398,'Radiation Sickness'!$B$5:$F$12,3,TRUE)</f>
        <v>0</v>
      </c>
      <c r="L398" s="156" t="str">
        <f>VLOOKUP(J398,'Radiation Sickness'!$B$5:$F$12,4,TRUE)</f>
        <v>1. Elevated</v>
      </c>
    </row>
    <row r="399" spans="2:12" ht="12.75">
      <c r="B399" s="82">
        <f t="shared" si="52"/>
        <v>3.0277061942896</v>
      </c>
      <c r="C399" s="79">
        <f t="shared" si="51"/>
        <v>362</v>
      </c>
      <c r="D399" s="48">
        <f>IF(C399&lt;=Configure!$E$54,C399/24,IF(C399&lt;=Configure!$E$55,C399/Configure!$E$54,C399/Configure!$E$55))</f>
        <v>15.083333333333334</v>
      </c>
      <c r="E399" s="54" t="str">
        <f>IF(C399&lt;=Configure!$E$54,Configure!$H$54,IF(C399&lt;=Configure!$E$55,Configure!$H$55,Configure!$H$56))</f>
        <v>Days</v>
      </c>
      <c r="F399" s="50">
        <f t="shared" si="53"/>
        <v>0</v>
      </c>
      <c r="G399" s="51" t="str">
        <f t="shared" si="54"/>
        <v>Normal</v>
      </c>
      <c r="H399" s="133">
        <f t="shared" si="55"/>
        <v>0</v>
      </c>
      <c r="I399" s="51" t="str">
        <f t="shared" si="56"/>
        <v>Nominal</v>
      </c>
      <c r="J399" s="132">
        <f t="shared" si="57"/>
        <v>0</v>
      </c>
      <c r="K399" s="156">
        <f>VLOOKUP(J399,'Radiation Sickness'!$B$5:$F$12,3,TRUE)</f>
        <v>0</v>
      </c>
      <c r="L399" s="156" t="str">
        <f>VLOOKUP(J399,'Radiation Sickness'!$B$5:$F$12,4,TRUE)</f>
        <v>1. Elevated</v>
      </c>
    </row>
    <row r="400" spans="2:12" ht="12.75">
      <c r="B400" s="82">
        <f t="shared" si="52"/>
        <v>3.029123845788267</v>
      </c>
      <c r="C400" s="79">
        <f t="shared" si="51"/>
        <v>363</v>
      </c>
      <c r="D400" s="48">
        <f>IF(C400&lt;=Configure!$E$54,C400/24,IF(C400&lt;=Configure!$E$55,C400/Configure!$E$54,C400/Configure!$E$55))</f>
        <v>15.125</v>
      </c>
      <c r="E400" s="54" t="str">
        <f>IF(C400&lt;=Configure!$E$54,Configure!$H$54,IF(C400&lt;=Configure!$E$55,Configure!$H$55,Configure!$H$56))</f>
        <v>Days</v>
      </c>
      <c r="F400" s="50">
        <f t="shared" si="53"/>
        <v>0</v>
      </c>
      <c r="G400" s="51" t="str">
        <f t="shared" si="54"/>
        <v>Normal</v>
      </c>
      <c r="H400" s="133">
        <f t="shared" si="55"/>
        <v>0</v>
      </c>
      <c r="I400" s="51" t="str">
        <f t="shared" si="56"/>
        <v>Nominal</v>
      </c>
      <c r="J400" s="132">
        <f t="shared" si="57"/>
        <v>0</v>
      </c>
      <c r="K400" s="156">
        <f>VLOOKUP(J400,'Radiation Sickness'!$B$5:$F$12,3,TRUE)</f>
        <v>0</v>
      </c>
      <c r="L400" s="156" t="str">
        <f>VLOOKUP(J400,'Radiation Sickness'!$B$5:$F$12,4,TRUE)</f>
        <v>1. Elevated</v>
      </c>
    </row>
    <row r="401" spans="2:12" ht="12.75">
      <c r="B401" s="82">
        <f t="shared" si="52"/>
        <v>3.030537597277885</v>
      </c>
      <c r="C401" s="79">
        <f t="shared" si="51"/>
        <v>364</v>
      </c>
      <c r="D401" s="48">
        <f>IF(C401&lt;=Configure!$E$54,C401/24,IF(C401&lt;=Configure!$E$55,C401/Configure!$E$54,C401/Configure!$E$55))</f>
        <v>15.166666666666666</v>
      </c>
      <c r="E401" s="54" t="str">
        <f>IF(C401&lt;=Configure!$E$54,Configure!$H$54,IF(C401&lt;=Configure!$E$55,Configure!$H$55,Configure!$H$56))</f>
        <v>Days</v>
      </c>
      <c r="F401" s="50">
        <f t="shared" si="53"/>
        <v>0</v>
      </c>
      <c r="G401" s="51" t="str">
        <f t="shared" si="54"/>
        <v>Normal</v>
      </c>
      <c r="H401" s="133">
        <f t="shared" si="55"/>
        <v>0</v>
      </c>
      <c r="I401" s="51" t="str">
        <f t="shared" si="56"/>
        <v>Nominal</v>
      </c>
      <c r="J401" s="132">
        <f t="shared" si="57"/>
        <v>0</v>
      </c>
      <c r="K401" s="156">
        <f>VLOOKUP(J401,'Radiation Sickness'!$B$5:$F$12,3,TRUE)</f>
        <v>0</v>
      </c>
      <c r="L401" s="156" t="str">
        <f>VLOOKUP(J401,'Radiation Sickness'!$B$5:$F$12,4,TRUE)</f>
        <v>1. Elevated</v>
      </c>
    </row>
    <row r="402" spans="2:12" ht="12.75">
      <c r="B402" s="82">
        <f t="shared" si="52"/>
        <v>3.0319474701577214</v>
      </c>
      <c r="C402" s="79">
        <f t="shared" si="51"/>
        <v>365</v>
      </c>
      <c r="D402" s="48">
        <f>IF(C402&lt;=Configure!$E$54,C402/24,IF(C402&lt;=Configure!$E$55,C402/Configure!$E$54,C402/Configure!$E$55))</f>
        <v>15.208333333333334</v>
      </c>
      <c r="E402" s="54" t="str">
        <f>IF(C402&lt;=Configure!$E$54,Configure!$H$54,IF(C402&lt;=Configure!$E$55,Configure!$H$55,Configure!$H$56))</f>
        <v>Days</v>
      </c>
      <c r="F402" s="50">
        <f t="shared" si="53"/>
        <v>0</v>
      </c>
      <c r="G402" s="51" t="str">
        <f t="shared" si="54"/>
        <v>Normal</v>
      </c>
      <c r="H402" s="133">
        <f t="shared" si="55"/>
        <v>0</v>
      </c>
      <c r="I402" s="51" t="str">
        <f t="shared" si="56"/>
        <v>Nominal</v>
      </c>
      <c r="J402" s="132">
        <f t="shared" si="57"/>
        <v>0</v>
      </c>
      <c r="K402" s="156">
        <f>VLOOKUP(J402,'Radiation Sickness'!$B$5:$F$12,3,TRUE)</f>
        <v>0</v>
      </c>
      <c r="L402" s="156" t="str">
        <f>VLOOKUP(J402,'Radiation Sickness'!$B$5:$F$12,4,TRUE)</f>
        <v>1. Elevated</v>
      </c>
    </row>
    <row r="403" spans="2:12" ht="12.75">
      <c r="B403" s="82">
        <f t="shared" si="52"/>
        <v>3.033353485651398</v>
      </c>
      <c r="C403" s="79">
        <f t="shared" si="51"/>
        <v>366</v>
      </c>
      <c r="D403" s="48">
        <f>IF(C403&lt;=Configure!$E$54,C403/24,IF(C403&lt;=Configure!$E$55,C403/Configure!$E$54,C403/Configure!$E$55))</f>
        <v>15.25</v>
      </c>
      <c r="E403" s="54" t="str">
        <f>IF(C403&lt;=Configure!$E$54,Configure!$H$54,IF(C403&lt;=Configure!$E$55,Configure!$H$55,Configure!$H$56))</f>
        <v>Days</v>
      </c>
      <c r="F403" s="50">
        <f t="shared" si="53"/>
        <v>0</v>
      </c>
      <c r="G403" s="51" t="str">
        <f t="shared" si="54"/>
        <v>Normal</v>
      </c>
      <c r="H403" s="133">
        <f t="shared" si="55"/>
        <v>0</v>
      </c>
      <c r="I403" s="51" t="str">
        <f t="shared" si="56"/>
        <v>Nominal</v>
      </c>
      <c r="J403" s="132">
        <f t="shared" si="57"/>
        <v>0</v>
      </c>
      <c r="K403" s="156">
        <f>VLOOKUP(J403,'Radiation Sickness'!$B$5:$F$12,3,TRUE)</f>
        <v>0</v>
      </c>
      <c r="L403" s="156" t="str">
        <f>VLOOKUP(J403,'Radiation Sickness'!$B$5:$F$12,4,TRUE)</f>
        <v>1. Elevated</v>
      </c>
    </row>
    <row r="404" spans="2:12" ht="12.75">
      <c r="B404" s="82">
        <f t="shared" si="52"/>
        <v>3.0347556648088116</v>
      </c>
      <c r="C404" s="79">
        <f t="shared" si="51"/>
        <v>367</v>
      </c>
      <c r="D404" s="48">
        <f>IF(C404&lt;=Configure!$E$54,C404/24,IF(C404&lt;=Configure!$E$55,C404/Configure!$E$54,C404/Configure!$E$55))</f>
        <v>15.291666666666666</v>
      </c>
      <c r="E404" s="54" t="str">
        <f>IF(C404&lt;=Configure!$E$54,Configure!$H$54,IF(C404&lt;=Configure!$E$55,Configure!$H$55,Configure!$H$56))</f>
        <v>Days</v>
      </c>
      <c r="F404" s="50">
        <f t="shared" si="53"/>
        <v>0</v>
      </c>
      <c r="G404" s="51" t="str">
        <f t="shared" si="54"/>
        <v>Normal</v>
      </c>
      <c r="H404" s="133">
        <f t="shared" si="55"/>
        <v>0</v>
      </c>
      <c r="I404" s="51" t="str">
        <f t="shared" si="56"/>
        <v>Nominal</v>
      </c>
      <c r="J404" s="132">
        <f t="shared" si="57"/>
        <v>0</v>
      </c>
      <c r="K404" s="156">
        <f>VLOOKUP(J404,'Radiation Sickness'!$B$5:$F$12,3,TRUE)</f>
        <v>0</v>
      </c>
      <c r="L404" s="156" t="str">
        <f>VLOOKUP(J404,'Radiation Sickness'!$B$5:$F$12,4,TRUE)</f>
        <v>1. Elevated</v>
      </c>
    </row>
    <row r="405" spans="2:12" ht="12.75">
      <c r="B405" s="82">
        <f t="shared" si="52"/>
        <v>3.03615402850802</v>
      </c>
      <c r="C405" s="79">
        <f t="shared" si="51"/>
        <v>368</v>
      </c>
      <c r="D405" s="48">
        <f>IF(C405&lt;=Configure!$E$54,C405/24,IF(C405&lt;=Configure!$E$55,C405/Configure!$E$54,C405/Configure!$E$55))</f>
        <v>15.333333333333334</v>
      </c>
      <c r="E405" s="54" t="str">
        <f>IF(C405&lt;=Configure!$E$54,Configure!$H$54,IF(C405&lt;=Configure!$E$55,Configure!$H$55,Configure!$H$56))</f>
        <v>Days</v>
      </c>
      <c r="F405" s="50">
        <f t="shared" si="53"/>
        <v>0</v>
      </c>
      <c r="G405" s="51" t="str">
        <f t="shared" si="54"/>
        <v>Normal</v>
      </c>
      <c r="H405" s="133">
        <f t="shared" si="55"/>
        <v>0</v>
      </c>
      <c r="I405" s="51" t="str">
        <f t="shared" si="56"/>
        <v>Nominal</v>
      </c>
      <c r="J405" s="132">
        <f t="shared" si="57"/>
        <v>0</v>
      </c>
      <c r="K405" s="156">
        <f>VLOOKUP(J405,'Radiation Sickness'!$B$5:$F$12,3,TRUE)</f>
        <v>0</v>
      </c>
      <c r="L405" s="156" t="str">
        <f>VLOOKUP(J405,'Radiation Sickness'!$B$5:$F$12,4,TRUE)</f>
        <v>1. Elevated</v>
      </c>
    </row>
    <row r="406" spans="2:12" ht="12.75">
      <c r="B406" s="82">
        <f t="shared" si="52"/>
        <v>3.0375485974571124</v>
      </c>
      <c r="C406" s="79">
        <f t="shared" si="51"/>
        <v>369</v>
      </c>
      <c r="D406" s="48">
        <f>IF(C406&lt;=Configure!$E$54,C406/24,IF(C406&lt;=Configure!$E$55,C406/Configure!$E$54,C406/Configure!$E$55))</f>
        <v>15.375</v>
      </c>
      <c r="E406" s="54" t="str">
        <f>IF(C406&lt;=Configure!$E$54,Configure!$H$54,IF(C406&lt;=Configure!$E$55,Configure!$H$55,Configure!$H$56))</f>
        <v>Days</v>
      </c>
      <c r="F406" s="50">
        <f t="shared" si="53"/>
        <v>0</v>
      </c>
      <c r="G406" s="51" t="str">
        <f t="shared" si="54"/>
        <v>Normal</v>
      </c>
      <c r="H406" s="133">
        <f t="shared" si="55"/>
        <v>0</v>
      </c>
      <c r="I406" s="51" t="str">
        <f t="shared" si="56"/>
        <v>Nominal</v>
      </c>
      <c r="J406" s="132">
        <f t="shared" si="57"/>
        <v>0</v>
      </c>
      <c r="K406" s="156">
        <f>VLOOKUP(J406,'Radiation Sickness'!$B$5:$F$12,3,TRUE)</f>
        <v>0</v>
      </c>
      <c r="L406" s="156" t="str">
        <f>VLOOKUP(J406,'Radiation Sickness'!$B$5:$F$12,4,TRUE)</f>
        <v>1. Elevated</v>
      </c>
    </row>
    <row r="407" spans="2:12" ht="12.75">
      <c r="B407" s="82">
        <f t="shared" si="52"/>
        <v>3.0389393921960455</v>
      </c>
      <c r="C407" s="79">
        <f t="shared" si="51"/>
        <v>370</v>
      </c>
      <c r="D407" s="48">
        <f>IF(C407&lt;=Configure!$E$54,C407/24,IF(C407&lt;=Configure!$E$55,C407/Configure!$E$54,C407/Configure!$E$55))</f>
        <v>15.416666666666666</v>
      </c>
      <c r="E407" s="54" t="str">
        <f>IF(C407&lt;=Configure!$E$54,Configure!$H$54,IF(C407&lt;=Configure!$E$55,Configure!$H$55,Configure!$H$56))</f>
        <v>Days</v>
      </c>
      <c r="F407" s="50">
        <f t="shared" si="53"/>
        <v>0</v>
      </c>
      <c r="G407" s="51" t="str">
        <f t="shared" si="54"/>
        <v>Normal</v>
      </c>
      <c r="H407" s="133">
        <f t="shared" si="55"/>
        <v>0</v>
      </c>
      <c r="I407" s="51" t="str">
        <f t="shared" si="56"/>
        <v>Nominal</v>
      </c>
      <c r="J407" s="132">
        <f t="shared" si="57"/>
        <v>0</v>
      </c>
      <c r="K407" s="156">
        <f>VLOOKUP(J407,'Radiation Sickness'!$B$5:$F$12,3,TRUE)</f>
        <v>0</v>
      </c>
      <c r="L407" s="156" t="str">
        <f>VLOOKUP(J407,'Radiation Sickness'!$B$5:$F$12,4,TRUE)</f>
        <v>1. Elevated</v>
      </c>
    </row>
    <row r="408" spans="2:12" ht="12.75">
      <c r="B408" s="82">
        <f t="shared" si="52"/>
        <v>3.040326433098461</v>
      </c>
      <c r="C408" s="79">
        <f t="shared" si="51"/>
        <v>371</v>
      </c>
      <c r="D408" s="48">
        <f>IF(C408&lt;=Configure!$E$54,C408/24,IF(C408&lt;=Configure!$E$55,C408/Configure!$E$54,C408/Configure!$E$55))</f>
        <v>15.458333333333334</v>
      </c>
      <c r="E408" s="54" t="str">
        <f>IF(C408&lt;=Configure!$E$54,Configure!$H$54,IF(C408&lt;=Configure!$E$55,Configure!$H$55,Configure!$H$56))</f>
        <v>Days</v>
      </c>
      <c r="F408" s="50">
        <f t="shared" si="53"/>
        <v>0</v>
      </c>
      <c r="G408" s="51" t="str">
        <f t="shared" si="54"/>
        <v>Normal</v>
      </c>
      <c r="H408" s="133">
        <f t="shared" si="55"/>
        <v>0</v>
      </c>
      <c r="I408" s="51" t="str">
        <f t="shared" si="56"/>
        <v>Nominal</v>
      </c>
      <c r="J408" s="132">
        <f t="shared" si="57"/>
        <v>0</v>
      </c>
      <c r="K408" s="156">
        <f>VLOOKUP(J408,'Radiation Sickness'!$B$5:$F$12,3,TRUE)</f>
        <v>0</v>
      </c>
      <c r="L408" s="156" t="str">
        <f>VLOOKUP(J408,'Radiation Sickness'!$B$5:$F$12,4,TRUE)</f>
        <v>1. Elevated</v>
      </c>
    </row>
    <row r="409" spans="2:12" ht="12.75">
      <c r="B409" s="82">
        <f t="shared" si="52"/>
        <v>3.0417097403734745</v>
      </c>
      <c r="C409" s="79">
        <f t="shared" si="51"/>
        <v>372</v>
      </c>
      <c r="D409" s="48">
        <f>IF(C409&lt;=Configure!$E$54,C409/24,IF(C409&lt;=Configure!$E$55,C409/Configure!$E$54,C409/Configure!$E$55))</f>
        <v>15.5</v>
      </c>
      <c r="E409" s="54" t="str">
        <f>IF(C409&lt;=Configure!$E$54,Configure!$H$54,IF(C409&lt;=Configure!$E$55,Configure!$H$55,Configure!$H$56))</f>
        <v>Days</v>
      </c>
      <c r="F409" s="50">
        <f t="shared" si="53"/>
        <v>0</v>
      </c>
      <c r="G409" s="51" t="str">
        <f t="shared" si="54"/>
        <v>Normal</v>
      </c>
      <c r="H409" s="133">
        <f t="shared" si="55"/>
        <v>0</v>
      </c>
      <c r="I409" s="51" t="str">
        <f t="shared" si="56"/>
        <v>Nominal</v>
      </c>
      <c r="J409" s="132">
        <f t="shared" si="57"/>
        <v>0</v>
      </c>
      <c r="K409" s="156">
        <f>VLOOKUP(J409,'Radiation Sickness'!$B$5:$F$12,3,TRUE)</f>
        <v>0</v>
      </c>
      <c r="L409" s="156" t="str">
        <f>VLOOKUP(J409,'Radiation Sickness'!$B$5:$F$12,4,TRUE)</f>
        <v>1. Elevated</v>
      </c>
    </row>
    <row r="410" spans="2:12" ht="12.75">
      <c r="B410" s="82">
        <f t="shared" si="52"/>
        <v>3.043089334067445</v>
      </c>
      <c r="C410" s="79">
        <f t="shared" si="51"/>
        <v>373</v>
      </c>
      <c r="D410" s="48">
        <f>IF(C410&lt;=Configure!$E$54,C410/24,IF(C410&lt;=Configure!$E$55,C410/Configure!$E$54,C410/Configure!$E$55))</f>
        <v>15.541666666666666</v>
      </c>
      <c r="E410" s="54" t="str">
        <f>IF(C410&lt;=Configure!$E$54,Configure!$H$54,IF(C410&lt;=Configure!$E$55,Configure!$H$55,Configure!$H$56))</f>
        <v>Days</v>
      </c>
      <c r="F410" s="50">
        <f t="shared" si="53"/>
        <v>0</v>
      </c>
      <c r="G410" s="51" t="str">
        <f t="shared" si="54"/>
        <v>Normal</v>
      </c>
      <c r="H410" s="133">
        <f t="shared" si="55"/>
        <v>0</v>
      </c>
      <c r="I410" s="51" t="str">
        <f t="shared" si="56"/>
        <v>Nominal</v>
      </c>
      <c r="J410" s="132">
        <f t="shared" si="57"/>
        <v>0</v>
      </c>
      <c r="K410" s="156">
        <f>VLOOKUP(J410,'Radiation Sickness'!$B$5:$F$12,3,TRUE)</f>
        <v>0</v>
      </c>
      <c r="L410" s="156" t="str">
        <f>VLOOKUP(J410,'Radiation Sickness'!$B$5:$F$12,4,TRUE)</f>
        <v>1. Elevated</v>
      </c>
    </row>
    <row r="411" spans="2:12" ht="12.75">
      <c r="B411" s="82">
        <f t="shared" si="52"/>
        <v>3.0444652340657137</v>
      </c>
      <c r="C411" s="79">
        <f t="shared" si="51"/>
        <v>374</v>
      </c>
      <c r="D411" s="48">
        <f>IF(C411&lt;=Configure!$E$54,C411/24,IF(C411&lt;=Configure!$E$55,C411/Configure!$E$54,C411/Configure!$E$55))</f>
        <v>15.583333333333334</v>
      </c>
      <c r="E411" s="54" t="str">
        <f>IF(C411&lt;=Configure!$E$54,Configure!$H$54,IF(C411&lt;=Configure!$E$55,Configure!$H$55,Configure!$H$56))</f>
        <v>Days</v>
      </c>
      <c r="F411" s="50">
        <f t="shared" si="53"/>
        <v>0</v>
      </c>
      <c r="G411" s="51" t="str">
        <f t="shared" si="54"/>
        <v>Normal</v>
      </c>
      <c r="H411" s="133">
        <f t="shared" si="55"/>
        <v>0</v>
      </c>
      <c r="I411" s="51" t="str">
        <f t="shared" si="56"/>
        <v>Nominal</v>
      </c>
      <c r="J411" s="132">
        <f t="shared" si="57"/>
        <v>0</v>
      </c>
      <c r="K411" s="156">
        <f>VLOOKUP(J411,'Radiation Sickness'!$B$5:$F$12,3,TRUE)</f>
        <v>0</v>
      </c>
      <c r="L411" s="156" t="str">
        <f>VLOOKUP(J411,'Radiation Sickness'!$B$5:$F$12,4,TRUE)</f>
        <v>1. Elevated</v>
      </c>
    </row>
    <row r="412" spans="2:12" ht="12.75">
      <c r="B412" s="82">
        <f t="shared" si="52"/>
        <v>3.045837460094328</v>
      </c>
      <c r="C412" s="79">
        <f t="shared" si="51"/>
        <v>375</v>
      </c>
      <c r="D412" s="48">
        <f>IF(C412&lt;=Configure!$E$54,C412/24,IF(C412&lt;=Configure!$E$55,C412/Configure!$E$54,C412/Configure!$E$55))</f>
        <v>15.625</v>
      </c>
      <c r="E412" s="54" t="str">
        <f>IF(C412&lt;=Configure!$E$54,Configure!$H$54,IF(C412&lt;=Configure!$E$55,Configure!$H$55,Configure!$H$56))</f>
        <v>Days</v>
      </c>
      <c r="F412" s="50">
        <f t="shared" si="53"/>
        <v>0</v>
      </c>
      <c r="G412" s="51" t="str">
        <f t="shared" si="54"/>
        <v>Normal</v>
      </c>
      <c r="H412" s="133">
        <f t="shared" si="55"/>
        <v>0</v>
      </c>
      <c r="I412" s="51" t="str">
        <f t="shared" si="56"/>
        <v>Nominal</v>
      </c>
      <c r="J412" s="132">
        <f t="shared" si="57"/>
        <v>0</v>
      </c>
      <c r="K412" s="156">
        <f>VLOOKUP(J412,'Radiation Sickness'!$B$5:$F$12,3,TRUE)</f>
        <v>0</v>
      </c>
      <c r="L412" s="156" t="str">
        <f>VLOOKUP(J412,'Radiation Sickness'!$B$5:$F$12,4,TRUE)</f>
        <v>1. Elevated</v>
      </c>
    </row>
    <row r="413" spans="2:12" ht="12.75">
      <c r="B413" s="82">
        <f t="shared" si="52"/>
        <v>3.047206031721737</v>
      </c>
      <c r="C413" s="79">
        <f t="shared" si="51"/>
        <v>376</v>
      </c>
      <c r="D413" s="48">
        <f>IF(C413&lt;=Configure!$E$54,C413/24,IF(C413&lt;=Configure!$E$55,C413/Configure!$E$54,C413/Configure!$E$55))</f>
        <v>15.666666666666666</v>
      </c>
      <c r="E413" s="54" t="str">
        <f>IF(C413&lt;=Configure!$E$54,Configure!$H$54,IF(C413&lt;=Configure!$E$55,Configure!$H$55,Configure!$H$56))</f>
        <v>Days</v>
      </c>
      <c r="F413" s="50">
        <f t="shared" si="53"/>
        <v>0</v>
      </c>
      <c r="G413" s="51" t="str">
        <f t="shared" si="54"/>
        <v>Normal</v>
      </c>
      <c r="H413" s="133">
        <f t="shared" si="55"/>
        <v>0</v>
      </c>
      <c r="I413" s="51" t="str">
        <f t="shared" si="56"/>
        <v>Nominal</v>
      </c>
      <c r="J413" s="132">
        <f t="shared" si="57"/>
        <v>0</v>
      </c>
      <c r="K413" s="156">
        <f>VLOOKUP(J413,'Radiation Sickness'!$B$5:$F$12,3,TRUE)</f>
        <v>0</v>
      </c>
      <c r="L413" s="156" t="str">
        <f>VLOOKUP(J413,'Radiation Sickness'!$B$5:$F$12,4,TRUE)</f>
        <v>1. Elevated</v>
      </c>
    </row>
    <row r="414" spans="2:12" ht="12.75">
      <c r="B414" s="82">
        <f t="shared" si="52"/>
        <v>3.048570968360464</v>
      </c>
      <c r="C414" s="79">
        <f t="shared" si="51"/>
        <v>377</v>
      </c>
      <c r="D414" s="48">
        <f>IF(C414&lt;=Configure!$E$54,C414/24,IF(C414&lt;=Configure!$E$55,C414/Configure!$E$54,C414/Configure!$E$55))</f>
        <v>15.708333333333334</v>
      </c>
      <c r="E414" s="54" t="str">
        <f>IF(C414&lt;=Configure!$E$54,Configure!$H$54,IF(C414&lt;=Configure!$E$55,Configure!$H$55,Configure!$H$56))</f>
        <v>Days</v>
      </c>
      <c r="F414" s="50">
        <f t="shared" si="53"/>
        <v>0</v>
      </c>
      <c r="G414" s="51" t="str">
        <f t="shared" si="54"/>
        <v>Normal</v>
      </c>
      <c r="H414" s="133">
        <f t="shared" si="55"/>
        <v>0</v>
      </c>
      <c r="I414" s="51" t="str">
        <f t="shared" si="56"/>
        <v>Nominal</v>
      </c>
      <c r="J414" s="132">
        <f t="shared" si="57"/>
        <v>0</v>
      </c>
      <c r="K414" s="156">
        <f>VLOOKUP(J414,'Radiation Sickness'!$B$5:$F$12,3,TRUE)</f>
        <v>0</v>
      </c>
      <c r="L414" s="156" t="str">
        <f>VLOOKUP(J414,'Radiation Sickness'!$B$5:$F$12,4,TRUE)</f>
        <v>1. Elevated</v>
      </c>
    </row>
    <row r="415" spans="2:12" ht="12.75">
      <c r="B415" s="82">
        <f t="shared" si="52"/>
        <v>3.0499322892687615</v>
      </c>
      <c r="C415" s="79">
        <f t="shared" si="51"/>
        <v>378</v>
      </c>
      <c r="D415" s="48">
        <f>IF(C415&lt;=Configure!$E$54,C415/24,IF(C415&lt;=Configure!$E$55,C415/Configure!$E$54,C415/Configure!$E$55))</f>
        <v>15.75</v>
      </c>
      <c r="E415" s="54" t="str">
        <f>IF(C415&lt;=Configure!$E$54,Configure!$H$54,IF(C415&lt;=Configure!$E$55,Configure!$H$55,Configure!$H$56))</f>
        <v>Days</v>
      </c>
      <c r="F415" s="50">
        <f t="shared" si="53"/>
        <v>0</v>
      </c>
      <c r="G415" s="51" t="str">
        <f t="shared" si="54"/>
        <v>Normal</v>
      </c>
      <c r="H415" s="133">
        <f t="shared" si="55"/>
        <v>0</v>
      </c>
      <c r="I415" s="51" t="str">
        <f t="shared" si="56"/>
        <v>Nominal</v>
      </c>
      <c r="J415" s="132">
        <f t="shared" si="57"/>
        <v>0</v>
      </c>
      <c r="K415" s="156">
        <f>VLOOKUP(J415,'Radiation Sickness'!$B$5:$F$12,3,TRUE)</f>
        <v>0</v>
      </c>
      <c r="L415" s="156" t="str">
        <f>VLOOKUP(J415,'Radiation Sickness'!$B$5:$F$12,4,TRUE)</f>
        <v>1. Elevated</v>
      </c>
    </row>
    <row r="416" spans="2:12" ht="12.75">
      <c r="B416" s="82">
        <f t="shared" si="52"/>
        <v>3.051290013552239</v>
      </c>
      <c r="C416" s="79">
        <f t="shared" si="51"/>
        <v>379</v>
      </c>
      <c r="D416" s="48">
        <f>IF(C416&lt;=Configure!$E$54,C416/24,IF(C416&lt;=Configure!$E$55,C416/Configure!$E$54,C416/Configure!$E$55))</f>
        <v>15.791666666666666</v>
      </c>
      <c r="E416" s="54" t="str">
        <f>IF(C416&lt;=Configure!$E$54,Configure!$H$54,IF(C416&lt;=Configure!$E$55,Configure!$H$55,Configure!$H$56))</f>
        <v>Days</v>
      </c>
      <c r="F416" s="50">
        <f t="shared" si="53"/>
        <v>0</v>
      </c>
      <c r="G416" s="51" t="str">
        <f t="shared" si="54"/>
        <v>Normal</v>
      </c>
      <c r="H416" s="133">
        <f t="shared" si="55"/>
        <v>0</v>
      </c>
      <c r="I416" s="51" t="str">
        <f t="shared" si="56"/>
        <v>Nominal</v>
      </c>
      <c r="J416" s="132">
        <f t="shared" si="57"/>
        <v>0</v>
      </c>
      <c r="K416" s="156">
        <f>VLOOKUP(J416,'Radiation Sickness'!$B$5:$F$12,3,TRUE)</f>
        <v>0</v>
      </c>
      <c r="L416" s="156" t="str">
        <f>VLOOKUP(J416,'Radiation Sickness'!$B$5:$F$12,4,TRUE)</f>
        <v>1. Elevated</v>
      </c>
    </row>
    <row r="417" spans="2:12" ht="12.75">
      <c r="B417" s="82">
        <f t="shared" si="52"/>
        <v>3.0526441601654755</v>
      </c>
      <c r="C417" s="79">
        <f t="shared" si="51"/>
        <v>380</v>
      </c>
      <c r="D417" s="48">
        <f>IF(C417&lt;=Configure!$E$54,C417/24,IF(C417&lt;=Configure!$E$55,C417/Configure!$E$54,C417/Configure!$E$55))</f>
        <v>15.833333333333334</v>
      </c>
      <c r="E417" s="54" t="str">
        <f>IF(C417&lt;=Configure!$E$54,Configure!$H$54,IF(C417&lt;=Configure!$E$55,Configure!$H$55,Configure!$H$56))</f>
        <v>Days</v>
      </c>
      <c r="F417" s="50">
        <f t="shared" si="53"/>
        <v>0</v>
      </c>
      <c r="G417" s="51" t="str">
        <f t="shared" si="54"/>
        <v>Normal</v>
      </c>
      <c r="H417" s="133">
        <f t="shared" si="55"/>
        <v>0</v>
      </c>
      <c r="I417" s="51" t="str">
        <f t="shared" si="56"/>
        <v>Nominal</v>
      </c>
      <c r="J417" s="132">
        <f t="shared" si="57"/>
        <v>0</v>
      </c>
      <c r="K417" s="156">
        <f>VLOOKUP(J417,'Radiation Sickness'!$B$5:$F$12,3,TRUE)</f>
        <v>0</v>
      </c>
      <c r="L417" s="156" t="str">
        <f>VLOOKUP(J417,'Radiation Sickness'!$B$5:$F$12,4,TRUE)</f>
        <v>1. Elevated</v>
      </c>
    </row>
    <row r="418" spans="2:12" ht="12.75">
      <c r="B418" s="82">
        <f t="shared" si="52"/>
        <v>3.053994747913602</v>
      </c>
      <c r="C418" s="79">
        <f t="shared" si="51"/>
        <v>381</v>
      </c>
      <c r="D418" s="48">
        <f>IF(C418&lt;=Configure!$E$54,C418/24,IF(C418&lt;=Configure!$E$55,C418/Configure!$E$54,C418/Configure!$E$55))</f>
        <v>15.875</v>
      </c>
      <c r="E418" s="54" t="str">
        <f>IF(C418&lt;=Configure!$E$54,Configure!$H$54,IF(C418&lt;=Configure!$E$55,Configure!$H$55,Configure!$H$56))</f>
        <v>Days</v>
      </c>
      <c r="F418" s="50">
        <f t="shared" si="53"/>
        <v>0</v>
      </c>
      <c r="G418" s="51" t="str">
        <f t="shared" si="54"/>
        <v>Normal</v>
      </c>
      <c r="H418" s="133">
        <f t="shared" si="55"/>
        <v>0</v>
      </c>
      <c r="I418" s="51" t="str">
        <f t="shared" si="56"/>
        <v>Nominal</v>
      </c>
      <c r="J418" s="132">
        <f t="shared" si="57"/>
        <v>0</v>
      </c>
      <c r="K418" s="156">
        <f>VLOOKUP(J418,'Radiation Sickness'!$B$5:$F$12,3,TRUE)</f>
        <v>0</v>
      </c>
      <c r="L418" s="156" t="str">
        <f>VLOOKUP(J418,'Radiation Sickness'!$B$5:$F$12,4,TRUE)</f>
        <v>1. Elevated</v>
      </c>
    </row>
    <row r="419" spans="2:12" ht="12.75">
      <c r="B419" s="82">
        <f t="shared" si="52"/>
        <v>3.0553417954538733</v>
      </c>
      <c r="C419" s="79">
        <f t="shared" si="51"/>
        <v>382</v>
      </c>
      <c r="D419" s="48">
        <f>IF(C419&lt;=Configure!$E$54,C419/24,IF(C419&lt;=Configure!$E$55,C419/Configure!$E$54,C419/Configure!$E$55))</f>
        <v>15.916666666666666</v>
      </c>
      <c r="E419" s="54" t="str">
        <f>IF(C419&lt;=Configure!$E$54,Configure!$H$54,IF(C419&lt;=Configure!$E$55,Configure!$H$55,Configure!$H$56))</f>
        <v>Days</v>
      </c>
      <c r="F419" s="50">
        <f t="shared" si="53"/>
        <v>0</v>
      </c>
      <c r="G419" s="51" t="str">
        <f t="shared" si="54"/>
        <v>Normal</v>
      </c>
      <c r="H419" s="133">
        <f t="shared" si="55"/>
        <v>0</v>
      </c>
      <c r="I419" s="51" t="str">
        <f t="shared" si="56"/>
        <v>Nominal</v>
      </c>
      <c r="J419" s="132">
        <f t="shared" si="57"/>
        <v>0</v>
      </c>
      <c r="K419" s="156">
        <f>VLOOKUP(J419,'Radiation Sickness'!$B$5:$F$12,3,TRUE)</f>
        <v>0</v>
      </c>
      <c r="L419" s="156" t="str">
        <f>VLOOKUP(J419,'Radiation Sickness'!$B$5:$F$12,4,TRUE)</f>
        <v>1. Elevated</v>
      </c>
    </row>
    <row r="420" spans="2:12" ht="12.75">
      <c r="B420" s="82">
        <f t="shared" si="52"/>
        <v>3.056685321297212</v>
      </c>
      <c r="C420" s="79">
        <f t="shared" si="51"/>
        <v>383</v>
      </c>
      <c r="D420" s="48">
        <f>IF(C420&lt;=Configure!$E$54,C420/24,IF(C420&lt;=Configure!$E$55,C420/Configure!$E$54,C420/Configure!$E$55))</f>
        <v>15.958333333333334</v>
      </c>
      <c r="E420" s="54" t="str">
        <f>IF(C420&lt;=Configure!$E$54,Configure!$H$54,IF(C420&lt;=Configure!$E$55,Configure!$H$55,Configure!$H$56))</f>
        <v>Days</v>
      </c>
      <c r="F420" s="50">
        <f t="shared" si="53"/>
        <v>0</v>
      </c>
      <c r="G420" s="51" t="str">
        <f t="shared" si="54"/>
        <v>Normal</v>
      </c>
      <c r="H420" s="133">
        <f t="shared" si="55"/>
        <v>0</v>
      </c>
      <c r="I420" s="51" t="str">
        <f t="shared" si="56"/>
        <v>Nominal</v>
      </c>
      <c r="J420" s="132">
        <f t="shared" si="57"/>
        <v>0</v>
      </c>
      <c r="K420" s="156">
        <f>VLOOKUP(J420,'Radiation Sickness'!$B$5:$F$12,3,TRUE)</f>
        <v>0</v>
      </c>
      <c r="L420" s="156" t="str">
        <f>VLOOKUP(J420,'Radiation Sickness'!$B$5:$F$12,4,TRUE)</f>
        <v>1. Elevated</v>
      </c>
    </row>
    <row r="421" spans="2:12" ht="12.75">
      <c r="B421" s="82">
        <f t="shared" si="52"/>
        <v>3.058025343809735</v>
      </c>
      <c r="C421" s="79">
        <f t="shared" si="51"/>
        <v>384</v>
      </c>
      <c r="D421" s="48">
        <f>IF(C421&lt;=Configure!$E$54,C421/24,IF(C421&lt;=Configure!$E$55,C421/Configure!$E$54,C421/Configure!$E$55))</f>
        <v>16</v>
      </c>
      <c r="E421" s="54" t="str">
        <f>IF(C421&lt;=Configure!$E$54,Configure!$H$54,IF(C421&lt;=Configure!$E$55,Configure!$H$55,Configure!$H$56))</f>
        <v>Days</v>
      </c>
      <c r="F421" s="50">
        <f t="shared" si="53"/>
        <v>0</v>
      </c>
      <c r="G421" s="51" t="str">
        <f t="shared" si="54"/>
        <v>Normal</v>
      </c>
      <c r="H421" s="133">
        <f t="shared" si="55"/>
        <v>0</v>
      </c>
      <c r="I421" s="51" t="str">
        <f t="shared" si="56"/>
        <v>Nominal</v>
      </c>
      <c r="J421" s="132">
        <f t="shared" si="57"/>
        <v>0</v>
      </c>
      <c r="K421" s="156">
        <f>VLOOKUP(J421,'Radiation Sickness'!$B$5:$F$12,3,TRUE)</f>
        <v>0</v>
      </c>
      <c r="L421" s="156" t="str">
        <f>VLOOKUP(J421,'Radiation Sickness'!$B$5:$F$12,4,TRUE)</f>
        <v>1. Elevated</v>
      </c>
    </row>
    <row r="422" spans="2:12" ht="12.75">
      <c r="B422" s="82">
        <f t="shared" si="52"/>
        <v>3.0593618812142602</v>
      </c>
      <c r="C422" s="79">
        <f t="shared" si="51"/>
        <v>385</v>
      </c>
      <c r="D422" s="48">
        <f>IF(C422&lt;=Configure!$E$54,C422/24,IF(C422&lt;=Configure!$E$55,C422/Configure!$E$54,C422/Configure!$E$55))</f>
        <v>16.041666666666668</v>
      </c>
      <c r="E422" s="54" t="str">
        <f>IF(C422&lt;=Configure!$E$54,Configure!$H$54,IF(C422&lt;=Configure!$E$55,Configure!$H$55,Configure!$H$56))</f>
        <v>Days</v>
      </c>
      <c r="F422" s="50">
        <f t="shared" si="53"/>
        <v>0</v>
      </c>
      <c r="G422" s="51" t="str">
        <f t="shared" si="54"/>
        <v>Normal</v>
      </c>
      <c r="H422" s="133">
        <f t="shared" si="55"/>
        <v>0</v>
      </c>
      <c r="I422" s="51" t="str">
        <f t="shared" si="56"/>
        <v>Nominal</v>
      </c>
      <c r="J422" s="132">
        <f t="shared" si="57"/>
        <v>0</v>
      </c>
      <c r="K422" s="156">
        <f>VLOOKUP(J422,'Radiation Sickness'!$B$5:$F$12,3,TRUE)</f>
        <v>0</v>
      </c>
      <c r="L422" s="156" t="str">
        <f>VLOOKUP(J422,'Radiation Sickness'!$B$5:$F$12,4,TRUE)</f>
        <v>1. Elevated</v>
      </c>
    </row>
    <row r="423" spans="2:12" ht="12.75">
      <c r="B423" s="82">
        <f t="shared" si="52"/>
        <v>3.060694951591793</v>
      </c>
      <c r="C423" s="79">
        <f t="shared" si="51"/>
        <v>386</v>
      </c>
      <c r="D423" s="48">
        <f>IF(C423&lt;=Configure!$E$54,C423/24,IF(C423&lt;=Configure!$E$55,C423/Configure!$E$54,C423/Configure!$E$55))</f>
        <v>16.083333333333332</v>
      </c>
      <c r="E423" s="54" t="str">
        <f>IF(C423&lt;=Configure!$E$54,Configure!$H$54,IF(C423&lt;=Configure!$E$55,Configure!$H$55,Configure!$H$56))</f>
        <v>Days</v>
      </c>
      <c r="F423" s="50">
        <f t="shared" si="53"/>
        <v>0</v>
      </c>
      <c r="G423" s="51" t="str">
        <f t="shared" si="54"/>
        <v>Normal</v>
      </c>
      <c r="H423" s="133">
        <f t="shared" si="55"/>
        <v>0</v>
      </c>
      <c r="I423" s="51" t="str">
        <f t="shared" si="56"/>
        <v>Nominal</v>
      </c>
      <c r="J423" s="132">
        <f t="shared" si="57"/>
        <v>0</v>
      </c>
      <c r="K423" s="156">
        <f>VLOOKUP(J423,'Radiation Sickness'!$B$5:$F$12,3,TRUE)</f>
        <v>0</v>
      </c>
      <c r="L423" s="156" t="str">
        <f>VLOOKUP(J423,'Radiation Sickness'!$B$5:$F$12,4,TRUE)</f>
        <v>1. Elevated</v>
      </c>
    </row>
    <row r="424" spans="2:12" ht="12.75">
      <c r="B424" s="82">
        <f t="shared" si="52"/>
        <v>3.062024572882996</v>
      </c>
      <c r="C424" s="79">
        <f t="shared" si="51"/>
        <v>387</v>
      </c>
      <c r="D424" s="48">
        <f>IF(C424&lt;=Configure!$E$54,C424/24,IF(C424&lt;=Configure!$E$55,C424/Configure!$E$54,C424/Configure!$E$55))</f>
        <v>16.125</v>
      </c>
      <c r="E424" s="54" t="str">
        <f>IF(C424&lt;=Configure!$E$54,Configure!$H$54,IF(C424&lt;=Configure!$E$55,Configure!$H$55,Configure!$H$56))</f>
        <v>Days</v>
      </c>
      <c r="F424" s="50">
        <f t="shared" si="53"/>
        <v>0</v>
      </c>
      <c r="G424" s="51" t="str">
        <f t="shared" si="54"/>
        <v>Normal</v>
      </c>
      <c r="H424" s="133">
        <f t="shared" si="55"/>
        <v>0</v>
      </c>
      <c r="I424" s="51" t="str">
        <f t="shared" si="56"/>
        <v>Nominal</v>
      </c>
      <c r="J424" s="132">
        <f t="shared" si="57"/>
        <v>0</v>
      </c>
      <c r="K424" s="156">
        <f>VLOOKUP(J424,'Radiation Sickness'!$B$5:$F$12,3,TRUE)</f>
        <v>0</v>
      </c>
      <c r="L424" s="156" t="str">
        <f>VLOOKUP(J424,'Radiation Sickness'!$B$5:$F$12,4,TRUE)</f>
        <v>1. Elevated</v>
      </c>
    </row>
    <row r="425" spans="2:12" ht="12.75">
      <c r="B425" s="82">
        <f t="shared" si="52"/>
        <v>3.063350762889633</v>
      </c>
      <c r="C425" s="79">
        <f t="shared" si="51"/>
        <v>388</v>
      </c>
      <c r="D425" s="48">
        <f>IF(C425&lt;=Configure!$E$54,C425/24,IF(C425&lt;=Configure!$E$55,C425/Configure!$E$54,C425/Configure!$E$55))</f>
        <v>16.166666666666668</v>
      </c>
      <c r="E425" s="54" t="str">
        <f>IF(C425&lt;=Configure!$E$54,Configure!$H$54,IF(C425&lt;=Configure!$E$55,Configure!$H$55,Configure!$H$56))</f>
        <v>Days</v>
      </c>
      <c r="F425" s="50">
        <f t="shared" si="53"/>
        <v>0</v>
      </c>
      <c r="G425" s="51" t="str">
        <f t="shared" si="54"/>
        <v>Normal</v>
      </c>
      <c r="H425" s="133">
        <f t="shared" si="55"/>
        <v>0</v>
      </c>
      <c r="I425" s="51" t="str">
        <f t="shared" si="56"/>
        <v>Nominal</v>
      </c>
      <c r="J425" s="132">
        <f t="shared" si="57"/>
        <v>0</v>
      </c>
      <c r="K425" s="156">
        <f>VLOOKUP(J425,'Radiation Sickness'!$B$5:$F$12,3,TRUE)</f>
        <v>0</v>
      </c>
      <c r="L425" s="156" t="str">
        <f>VLOOKUP(J425,'Radiation Sickness'!$B$5:$F$12,4,TRUE)</f>
        <v>1. Elevated</v>
      </c>
    </row>
    <row r="426" spans="2:12" ht="12.75">
      <c r="B426" s="82">
        <f t="shared" si="52"/>
        <v>3.064673539276005</v>
      </c>
      <c r="C426" s="79">
        <f t="shared" si="51"/>
        <v>389</v>
      </c>
      <c r="D426" s="48">
        <f>IF(C426&lt;=Configure!$E$54,C426/24,IF(C426&lt;=Configure!$E$55,C426/Configure!$E$54,C426/Configure!$E$55))</f>
        <v>16.208333333333332</v>
      </c>
      <c r="E426" s="54" t="str">
        <f>IF(C426&lt;=Configure!$E$54,Configure!$H$54,IF(C426&lt;=Configure!$E$55,Configure!$H$55,Configure!$H$56))</f>
        <v>Days</v>
      </c>
      <c r="F426" s="50">
        <f t="shared" si="53"/>
        <v>0</v>
      </c>
      <c r="G426" s="51" t="str">
        <f t="shared" si="54"/>
        <v>Normal</v>
      </c>
      <c r="H426" s="133">
        <f t="shared" si="55"/>
        <v>0</v>
      </c>
      <c r="I426" s="51" t="str">
        <f t="shared" si="56"/>
        <v>Nominal</v>
      </c>
      <c r="J426" s="132">
        <f t="shared" si="57"/>
        <v>0</v>
      </c>
      <c r="K426" s="156">
        <f>VLOOKUP(J426,'Radiation Sickness'!$B$5:$F$12,3,TRUE)</f>
        <v>0</v>
      </c>
      <c r="L426" s="156" t="str">
        <f>VLOOKUP(J426,'Radiation Sickness'!$B$5:$F$12,4,TRUE)</f>
        <v>1. Elevated</v>
      </c>
    </row>
    <row r="427" spans="2:12" ht="12.75">
      <c r="B427" s="82">
        <f t="shared" si="52"/>
        <v>3.065992919570359</v>
      </c>
      <c r="C427" s="79">
        <f t="shared" si="51"/>
        <v>390</v>
      </c>
      <c r="D427" s="48">
        <f>IF(C427&lt;=Configure!$E$54,C427/24,IF(C427&lt;=Configure!$E$55,C427/Configure!$E$54,C427/Configure!$E$55))</f>
        <v>16.25</v>
      </c>
      <c r="E427" s="54" t="str">
        <f>IF(C427&lt;=Configure!$E$54,Configure!$H$54,IF(C427&lt;=Configure!$E$55,Configure!$H$55,Configure!$H$56))</f>
        <v>Days</v>
      </c>
      <c r="F427" s="50">
        <f t="shared" si="53"/>
        <v>0</v>
      </c>
      <c r="G427" s="51" t="str">
        <f t="shared" si="54"/>
        <v>Normal</v>
      </c>
      <c r="H427" s="133">
        <f t="shared" si="55"/>
        <v>0</v>
      </c>
      <c r="I427" s="51" t="str">
        <f t="shared" si="56"/>
        <v>Nominal</v>
      </c>
      <c r="J427" s="132">
        <f t="shared" si="57"/>
        <v>0</v>
      </c>
      <c r="K427" s="156">
        <f>VLOOKUP(J427,'Radiation Sickness'!$B$5:$F$12,3,TRUE)</f>
        <v>0</v>
      </c>
      <c r="L427" s="156" t="str">
        <f>VLOOKUP(J427,'Radiation Sickness'!$B$5:$F$12,4,TRUE)</f>
        <v>1. Elevated</v>
      </c>
    </row>
    <row r="428" spans="2:12" ht="12.75">
      <c r="B428" s="82">
        <f t="shared" si="52"/>
        <v>3.067308921166279</v>
      </c>
      <c r="C428" s="79">
        <f t="shared" si="51"/>
        <v>391</v>
      </c>
      <c r="D428" s="48">
        <f>IF(C428&lt;=Configure!$E$54,C428/24,IF(C428&lt;=Configure!$E$55,C428/Configure!$E$54,C428/Configure!$E$55))</f>
        <v>16.291666666666668</v>
      </c>
      <c r="E428" s="54" t="str">
        <f>IF(C428&lt;=Configure!$E$54,Configure!$H$54,IF(C428&lt;=Configure!$E$55,Configure!$H$55,Configure!$H$56))</f>
        <v>Days</v>
      </c>
      <c r="F428" s="50">
        <f t="shared" si="53"/>
        <v>0</v>
      </c>
      <c r="G428" s="51" t="str">
        <f t="shared" si="54"/>
        <v>Normal</v>
      </c>
      <c r="H428" s="133">
        <f t="shared" si="55"/>
        <v>0</v>
      </c>
      <c r="I428" s="51" t="str">
        <f t="shared" si="56"/>
        <v>Nominal</v>
      </c>
      <c r="J428" s="132">
        <f t="shared" si="57"/>
        <v>0</v>
      </c>
      <c r="K428" s="156">
        <f>VLOOKUP(J428,'Radiation Sickness'!$B$5:$F$12,3,TRUE)</f>
        <v>0</v>
      </c>
      <c r="L428" s="156" t="str">
        <f>VLOOKUP(J428,'Radiation Sickness'!$B$5:$F$12,4,TRUE)</f>
        <v>1. Elevated</v>
      </c>
    </row>
    <row r="429" spans="2:12" ht="12.75">
      <c r="B429" s="82">
        <f t="shared" si="52"/>
        <v>3.0686215613240666</v>
      </c>
      <c r="C429" s="79">
        <f t="shared" si="51"/>
        <v>392</v>
      </c>
      <c r="D429" s="48">
        <f>IF(C429&lt;=Configure!$E$54,C429/24,IF(C429&lt;=Configure!$E$55,C429/Configure!$E$54,C429/Configure!$E$55))</f>
        <v>16.333333333333332</v>
      </c>
      <c r="E429" s="54" t="str">
        <f>IF(C429&lt;=Configure!$E$54,Configure!$H$54,IF(C429&lt;=Configure!$E$55,Configure!$H$55,Configure!$H$56))</f>
        <v>Days</v>
      </c>
      <c r="F429" s="50">
        <f t="shared" si="53"/>
        <v>0</v>
      </c>
      <c r="G429" s="51" t="str">
        <f t="shared" si="54"/>
        <v>Normal</v>
      </c>
      <c r="H429" s="133">
        <f t="shared" si="55"/>
        <v>0</v>
      </c>
      <c r="I429" s="51" t="str">
        <f t="shared" si="56"/>
        <v>Nominal</v>
      </c>
      <c r="J429" s="132">
        <f t="shared" si="57"/>
        <v>0</v>
      </c>
      <c r="K429" s="156">
        <f>VLOOKUP(J429,'Radiation Sickness'!$B$5:$F$12,3,TRUE)</f>
        <v>0</v>
      </c>
      <c r="L429" s="156" t="str">
        <f>VLOOKUP(J429,'Radiation Sickness'!$B$5:$F$12,4,TRUE)</f>
        <v>1. Elevated</v>
      </c>
    </row>
    <row r="430" spans="2:12" ht="12.75">
      <c r="B430" s="82">
        <f t="shared" si="52"/>
        <v>3.069930857172097</v>
      </c>
      <c r="C430" s="79">
        <f t="shared" si="51"/>
        <v>393</v>
      </c>
      <c r="D430" s="48">
        <f>IF(C430&lt;=Configure!$E$54,C430/24,IF(C430&lt;=Configure!$E$55,C430/Configure!$E$54,C430/Configure!$E$55))</f>
        <v>16.375</v>
      </c>
      <c r="E430" s="54" t="str">
        <f>IF(C430&lt;=Configure!$E$54,Configure!$H$54,IF(C430&lt;=Configure!$E$55,Configure!$H$55,Configure!$H$56))</f>
        <v>Days</v>
      </c>
      <c r="F430" s="50">
        <f t="shared" si="53"/>
        <v>0</v>
      </c>
      <c r="G430" s="51" t="str">
        <f t="shared" si="54"/>
        <v>Normal</v>
      </c>
      <c r="H430" s="133">
        <f t="shared" si="55"/>
        <v>0</v>
      </c>
      <c r="I430" s="51" t="str">
        <f t="shared" si="56"/>
        <v>Nominal</v>
      </c>
      <c r="J430" s="132">
        <f t="shared" si="57"/>
        <v>0</v>
      </c>
      <c r="K430" s="156">
        <f>VLOOKUP(J430,'Radiation Sickness'!$B$5:$F$12,3,TRUE)</f>
        <v>0</v>
      </c>
      <c r="L430" s="156" t="str">
        <f>VLOOKUP(J430,'Radiation Sickness'!$B$5:$F$12,4,TRUE)</f>
        <v>1. Elevated</v>
      </c>
    </row>
    <row r="431" spans="2:12" ht="12.75">
      <c r="B431" s="82">
        <f t="shared" si="52"/>
        <v>3.071236825708161</v>
      </c>
      <c r="C431" s="79">
        <f t="shared" si="51"/>
        <v>394</v>
      </c>
      <c r="D431" s="48">
        <f>IF(C431&lt;=Configure!$E$54,C431/24,IF(C431&lt;=Configure!$E$55,C431/Configure!$E$54,C431/Configure!$E$55))</f>
        <v>16.416666666666668</v>
      </c>
      <c r="E431" s="54" t="str">
        <f>IF(C431&lt;=Configure!$E$54,Configure!$H$54,IF(C431&lt;=Configure!$E$55,Configure!$H$55,Configure!$H$56))</f>
        <v>Days</v>
      </c>
      <c r="F431" s="50">
        <f t="shared" si="53"/>
        <v>0</v>
      </c>
      <c r="G431" s="51" t="str">
        <f t="shared" si="54"/>
        <v>Normal</v>
      </c>
      <c r="H431" s="133">
        <f t="shared" si="55"/>
        <v>0</v>
      </c>
      <c r="I431" s="51" t="str">
        <f t="shared" si="56"/>
        <v>Nominal</v>
      </c>
      <c r="J431" s="132">
        <f t="shared" si="57"/>
        <v>0</v>
      </c>
      <c r="K431" s="156">
        <f>VLOOKUP(J431,'Radiation Sickness'!$B$5:$F$12,3,TRUE)</f>
        <v>0</v>
      </c>
      <c r="L431" s="156" t="str">
        <f>VLOOKUP(J431,'Radiation Sickness'!$B$5:$F$12,4,TRUE)</f>
        <v>1. Elevated</v>
      </c>
    </row>
    <row r="432" spans="2:12" ht="12.75">
      <c r="B432" s="82">
        <f t="shared" si="52"/>
        <v>3.0725394838007856</v>
      </c>
      <c r="C432" s="79">
        <f t="shared" si="51"/>
        <v>395</v>
      </c>
      <c r="D432" s="48">
        <f>IF(C432&lt;=Configure!$E$54,C432/24,IF(C432&lt;=Configure!$E$55,C432/Configure!$E$54,C432/Configure!$E$55))</f>
        <v>16.458333333333332</v>
      </c>
      <c r="E432" s="54" t="str">
        <f>IF(C432&lt;=Configure!$E$54,Configure!$H$54,IF(C432&lt;=Configure!$E$55,Configure!$H$55,Configure!$H$56))</f>
        <v>Days</v>
      </c>
      <c r="F432" s="50">
        <f t="shared" si="53"/>
        <v>0</v>
      </c>
      <c r="G432" s="51" t="str">
        <f t="shared" si="54"/>
        <v>Normal</v>
      </c>
      <c r="H432" s="133">
        <f t="shared" si="55"/>
        <v>0</v>
      </c>
      <c r="I432" s="51" t="str">
        <f t="shared" si="56"/>
        <v>Nominal</v>
      </c>
      <c r="J432" s="132">
        <f t="shared" si="57"/>
        <v>0</v>
      </c>
      <c r="K432" s="156">
        <f>VLOOKUP(J432,'Radiation Sickness'!$B$5:$F$12,3,TRUE)</f>
        <v>0</v>
      </c>
      <c r="L432" s="156" t="str">
        <f>VLOOKUP(J432,'Radiation Sickness'!$B$5:$F$12,4,TRUE)</f>
        <v>1. Elevated</v>
      </c>
    </row>
    <row r="433" spans="2:12" ht="12.75">
      <c r="B433" s="82">
        <f t="shared" si="52"/>
        <v>3.0738388481905474</v>
      </c>
      <c r="C433" s="79">
        <f t="shared" si="51"/>
        <v>396</v>
      </c>
      <c r="D433" s="48">
        <f>IF(C433&lt;=Configure!$E$54,C433/24,IF(C433&lt;=Configure!$E$55,C433/Configure!$E$54,C433/Configure!$E$55))</f>
        <v>16.5</v>
      </c>
      <c r="E433" s="54" t="str">
        <f>IF(C433&lt;=Configure!$E$54,Configure!$H$54,IF(C433&lt;=Configure!$E$55,Configure!$H$55,Configure!$H$56))</f>
        <v>Days</v>
      </c>
      <c r="F433" s="50">
        <f t="shared" si="53"/>
        <v>0</v>
      </c>
      <c r="G433" s="51" t="str">
        <f t="shared" si="54"/>
        <v>Normal</v>
      </c>
      <c r="H433" s="133">
        <f t="shared" si="55"/>
        <v>0</v>
      </c>
      <c r="I433" s="51" t="str">
        <f t="shared" si="56"/>
        <v>Nominal</v>
      </c>
      <c r="J433" s="132">
        <f t="shared" si="57"/>
        <v>0</v>
      </c>
      <c r="K433" s="156">
        <f>VLOOKUP(J433,'Radiation Sickness'!$B$5:$F$12,3,TRUE)</f>
        <v>0</v>
      </c>
      <c r="L433" s="156" t="str">
        <f>VLOOKUP(J433,'Radiation Sickness'!$B$5:$F$12,4,TRUE)</f>
        <v>1. Elevated</v>
      </c>
    </row>
    <row r="434" spans="2:12" ht="12.75">
      <c r="B434" s="82">
        <f t="shared" si="52"/>
        <v>3.075134935491359</v>
      </c>
      <c r="C434" s="79">
        <f t="shared" si="51"/>
        <v>397</v>
      </c>
      <c r="D434" s="48">
        <f>IF(C434&lt;=Configure!$E$54,C434/24,IF(C434&lt;=Configure!$E$55,C434/Configure!$E$54,C434/Configure!$E$55))</f>
        <v>16.541666666666668</v>
      </c>
      <c r="E434" s="54" t="str">
        <f>IF(C434&lt;=Configure!$E$54,Configure!$H$54,IF(C434&lt;=Configure!$E$55,Configure!$H$55,Configure!$H$56))</f>
        <v>Days</v>
      </c>
      <c r="F434" s="50">
        <f t="shared" si="53"/>
        <v>0</v>
      </c>
      <c r="G434" s="51" t="str">
        <f t="shared" si="54"/>
        <v>Normal</v>
      </c>
      <c r="H434" s="133">
        <f t="shared" si="55"/>
        <v>0</v>
      </c>
      <c r="I434" s="51" t="str">
        <f t="shared" si="56"/>
        <v>Nominal</v>
      </c>
      <c r="J434" s="132">
        <f t="shared" si="57"/>
        <v>0</v>
      </c>
      <c r="K434" s="156">
        <f>VLOOKUP(J434,'Radiation Sickness'!$B$5:$F$12,3,TRUE)</f>
        <v>0</v>
      </c>
      <c r="L434" s="156" t="str">
        <f>VLOOKUP(J434,'Radiation Sickness'!$B$5:$F$12,4,TRUE)</f>
        <v>1. Elevated</v>
      </c>
    </row>
    <row r="435" spans="2:12" ht="12.75">
      <c r="B435" s="82">
        <f t="shared" si="52"/>
        <v>3.076427762191743</v>
      </c>
      <c r="C435" s="79">
        <f t="shared" si="51"/>
        <v>398</v>
      </c>
      <c r="D435" s="48">
        <f>IF(C435&lt;=Configure!$E$54,C435/24,IF(C435&lt;=Configure!$E$55,C435/Configure!$E$54,C435/Configure!$E$55))</f>
        <v>16.583333333333332</v>
      </c>
      <c r="E435" s="54" t="str">
        <f>IF(C435&lt;=Configure!$E$54,Configure!$H$54,IF(C435&lt;=Configure!$E$55,Configure!$H$55,Configure!$H$56))</f>
        <v>Days</v>
      </c>
      <c r="F435" s="50">
        <f t="shared" si="53"/>
        <v>0</v>
      </c>
      <c r="G435" s="51" t="str">
        <f t="shared" si="54"/>
        <v>Normal</v>
      </c>
      <c r="H435" s="133">
        <f t="shared" si="55"/>
        <v>0</v>
      </c>
      <c r="I435" s="51" t="str">
        <f t="shared" si="56"/>
        <v>Nominal</v>
      </c>
      <c r="J435" s="132">
        <f t="shared" si="57"/>
        <v>0</v>
      </c>
      <c r="K435" s="156">
        <f>VLOOKUP(J435,'Radiation Sickness'!$B$5:$F$12,3,TRUE)</f>
        <v>0</v>
      </c>
      <c r="L435" s="156" t="str">
        <f>VLOOKUP(J435,'Radiation Sickness'!$B$5:$F$12,4,TRUE)</f>
        <v>1. Elevated</v>
      </c>
    </row>
    <row r="436" spans="2:12" ht="12.75">
      <c r="B436" s="82">
        <f t="shared" si="52"/>
        <v>3.0777173446560946</v>
      </c>
      <c r="C436" s="79">
        <f t="shared" si="51"/>
        <v>399</v>
      </c>
      <c r="D436" s="48">
        <f>IF(C436&lt;=Configure!$E$54,C436/24,IF(C436&lt;=Configure!$E$55,C436/Configure!$E$54,C436/Configure!$E$55))</f>
        <v>16.625</v>
      </c>
      <c r="E436" s="54" t="str">
        <f>IF(C436&lt;=Configure!$E$54,Configure!$H$54,IF(C436&lt;=Configure!$E$55,Configure!$H$55,Configure!$H$56))</f>
        <v>Days</v>
      </c>
      <c r="F436" s="50">
        <f t="shared" si="53"/>
        <v>0</v>
      </c>
      <c r="G436" s="51" t="str">
        <f t="shared" si="54"/>
        <v>Normal</v>
      </c>
      <c r="H436" s="133">
        <f t="shared" si="55"/>
        <v>0</v>
      </c>
      <c r="I436" s="51" t="str">
        <f t="shared" si="56"/>
        <v>Nominal</v>
      </c>
      <c r="J436" s="132">
        <f t="shared" si="57"/>
        <v>0</v>
      </c>
      <c r="K436" s="156">
        <f>VLOOKUP(J436,'Radiation Sickness'!$B$5:$F$12,3,TRUE)</f>
        <v>0</v>
      </c>
      <c r="L436" s="156" t="str">
        <f>VLOOKUP(J436,'Radiation Sickness'!$B$5:$F$12,4,TRUE)</f>
        <v>1. Elevated</v>
      </c>
    </row>
    <row r="437" spans="2:12" ht="12.75">
      <c r="B437" s="82">
        <f t="shared" si="52"/>
        <v>3.079003699125921</v>
      </c>
      <c r="C437" s="79">
        <f t="shared" si="51"/>
        <v>400</v>
      </c>
      <c r="D437" s="48">
        <f>IF(C437&lt;=Configure!$E$54,C437/24,IF(C437&lt;=Configure!$E$55,C437/Configure!$E$54,C437/Configure!$E$55))</f>
        <v>16.666666666666668</v>
      </c>
      <c r="E437" s="54" t="str">
        <f>IF(C437&lt;=Configure!$E$54,Configure!$H$54,IF(C437&lt;=Configure!$E$55,Configure!$H$55,Configure!$H$56))</f>
        <v>Days</v>
      </c>
      <c r="F437" s="50">
        <f t="shared" si="53"/>
        <v>0</v>
      </c>
      <c r="G437" s="51" t="str">
        <f t="shared" si="54"/>
        <v>Normal</v>
      </c>
      <c r="H437" s="133">
        <f t="shared" si="55"/>
        <v>0</v>
      </c>
      <c r="I437" s="51" t="str">
        <f t="shared" si="56"/>
        <v>Nominal</v>
      </c>
      <c r="J437" s="132">
        <f t="shared" si="57"/>
        <v>0</v>
      </c>
      <c r="K437" s="156">
        <f>VLOOKUP(J437,'Radiation Sickness'!$B$5:$F$12,3,TRUE)</f>
        <v>0</v>
      </c>
      <c r="L437" s="156" t="str">
        <f>VLOOKUP(J437,'Radiation Sickness'!$B$5:$F$12,4,TRUE)</f>
        <v>1. Elevated</v>
      </c>
    </row>
    <row r="438" spans="2:12" ht="12.75">
      <c r="B438" s="82">
        <f t="shared" si="52"/>
        <v>3.080286841721071</v>
      </c>
      <c r="C438" s="79">
        <f t="shared" si="51"/>
        <v>401</v>
      </c>
      <c r="D438" s="48">
        <f>IF(C438&lt;=Configure!$E$54,C438/24,IF(C438&lt;=Configure!$E$55,C438/Configure!$E$54,C438/Configure!$E$55))</f>
        <v>16.708333333333332</v>
      </c>
      <c r="E438" s="54" t="str">
        <f>IF(C438&lt;=Configure!$E$54,Configure!$H$54,IF(C438&lt;=Configure!$E$55,Configure!$H$55,Configure!$H$56))</f>
        <v>Days</v>
      </c>
      <c r="F438" s="50">
        <f t="shared" si="53"/>
        <v>0</v>
      </c>
      <c r="G438" s="51" t="str">
        <f t="shared" si="54"/>
        <v>Normal</v>
      </c>
      <c r="H438" s="133">
        <f t="shared" si="55"/>
        <v>0</v>
      </c>
      <c r="I438" s="51" t="str">
        <f t="shared" si="56"/>
        <v>Nominal</v>
      </c>
      <c r="J438" s="132">
        <f t="shared" si="57"/>
        <v>0</v>
      </c>
      <c r="K438" s="156">
        <f>VLOOKUP(J438,'Radiation Sickness'!$B$5:$F$12,3,TRUE)</f>
        <v>0</v>
      </c>
      <c r="L438" s="156" t="str">
        <f>VLOOKUP(J438,'Radiation Sickness'!$B$5:$F$12,4,TRUE)</f>
        <v>1. Elevated</v>
      </c>
    </row>
    <row r="439" spans="2:12" ht="12.75">
      <c r="B439" s="82">
        <f t="shared" si="52"/>
        <v>3.0815667884409446</v>
      </c>
      <c r="C439" s="79">
        <f t="shared" si="51"/>
        <v>402</v>
      </c>
      <c r="D439" s="48">
        <f>IF(C439&lt;=Configure!$E$54,C439/24,IF(C439&lt;=Configure!$E$55,C439/Configure!$E$54,C439/Configure!$E$55))</f>
        <v>16.75</v>
      </c>
      <c r="E439" s="54" t="str">
        <f>IF(C439&lt;=Configure!$E$54,Configure!$H$54,IF(C439&lt;=Configure!$E$55,Configure!$H$55,Configure!$H$56))</f>
        <v>Days</v>
      </c>
      <c r="F439" s="50">
        <f t="shared" si="53"/>
        <v>0</v>
      </c>
      <c r="G439" s="51" t="str">
        <f t="shared" si="54"/>
        <v>Normal</v>
      </c>
      <c r="H439" s="133">
        <f t="shared" si="55"/>
        <v>0</v>
      </c>
      <c r="I439" s="51" t="str">
        <f t="shared" si="56"/>
        <v>Nominal</v>
      </c>
      <c r="J439" s="132">
        <f t="shared" si="57"/>
        <v>0</v>
      </c>
      <c r="K439" s="156">
        <f>VLOOKUP(J439,'Radiation Sickness'!$B$5:$F$12,3,TRUE)</f>
        <v>0</v>
      </c>
      <c r="L439" s="156" t="str">
        <f>VLOOKUP(J439,'Radiation Sickness'!$B$5:$F$12,4,TRUE)</f>
        <v>1. Elevated</v>
      </c>
    </row>
    <row r="440" spans="2:12" ht="12.75">
      <c r="B440" s="82">
        <f t="shared" si="52"/>
        <v>3.0828435551656916</v>
      </c>
      <c r="C440" s="79">
        <f t="shared" si="51"/>
        <v>403</v>
      </c>
      <c r="D440" s="48">
        <f>IF(C440&lt;=Configure!$E$54,C440/24,IF(C440&lt;=Configure!$E$55,C440/Configure!$E$54,C440/Configure!$E$55))</f>
        <v>16.791666666666668</v>
      </c>
      <c r="E440" s="54" t="str">
        <f>IF(C440&lt;=Configure!$E$54,Configure!$H$54,IF(C440&lt;=Configure!$E$55,Configure!$H$55,Configure!$H$56))</f>
        <v>Days</v>
      </c>
      <c r="F440" s="50">
        <f t="shared" si="53"/>
        <v>0</v>
      </c>
      <c r="G440" s="51" t="str">
        <f t="shared" si="54"/>
        <v>Normal</v>
      </c>
      <c r="H440" s="133">
        <f t="shared" si="55"/>
        <v>0</v>
      </c>
      <c r="I440" s="51" t="str">
        <f t="shared" si="56"/>
        <v>Nominal</v>
      </c>
      <c r="J440" s="132">
        <f t="shared" si="57"/>
        <v>0</v>
      </c>
      <c r="K440" s="156">
        <f>VLOOKUP(J440,'Radiation Sickness'!$B$5:$F$12,3,TRUE)</f>
        <v>0</v>
      </c>
      <c r="L440" s="156" t="str">
        <f>VLOOKUP(J440,'Radiation Sickness'!$B$5:$F$12,4,TRUE)</f>
        <v>1. Elevated</v>
      </c>
    </row>
    <row r="441" spans="2:12" ht="12.75">
      <c r="B441" s="82">
        <f t="shared" si="52"/>
        <v>3.084117157657395</v>
      </c>
      <c r="C441" s="79">
        <f t="shared" si="51"/>
        <v>404</v>
      </c>
      <c r="D441" s="48">
        <f>IF(C441&lt;=Configure!$E$54,C441/24,IF(C441&lt;=Configure!$E$55,C441/Configure!$E$54,C441/Configure!$E$55))</f>
        <v>16.833333333333332</v>
      </c>
      <c r="E441" s="54" t="str">
        <f>IF(C441&lt;=Configure!$E$54,Configure!$H$54,IF(C441&lt;=Configure!$E$55,Configure!$H$55,Configure!$H$56))</f>
        <v>Days</v>
      </c>
      <c r="F441" s="50">
        <f t="shared" si="53"/>
        <v>0</v>
      </c>
      <c r="G441" s="51" t="str">
        <f t="shared" si="54"/>
        <v>Normal</v>
      </c>
      <c r="H441" s="133">
        <f t="shared" si="55"/>
        <v>0</v>
      </c>
      <c r="I441" s="51" t="str">
        <f t="shared" si="56"/>
        <v>Nominal</v>
      </c>
      <c r="J441" s="132">
        <f t="shared" si="57"/>
        <v>0</v>
      </c>
      <c r="K441" s="156">
        <f>VLOOKUP(J441,'Radiation Sickness'!$B$5:$F$12,3,TRUE)</f>
        <v>0</v>
      </c>
      <c r="L441" s="156" t="str">
        <f>VLOOKUP(J441,'Radiation Sickness'!$B$5:$F$12,4,TRUE)</f>
        <v>1. Elevated</v>
      </c>
    </row>
    <row r="442" spans="2:12" ht="12.75">
      <c r="B442" s="82">
        <f t="shared" si="52"/>
        <v>3.0853876115612344</v>
      </c>
      <c r="C442" s="79">
        <f t="shared" si="51"/>
        <v>405</v>
      </c>
      <c r="D442" s="48">
        <f>IF(C442&lt;=Configure!$E$54,C442/24,IF(C442&lt;=Configure!$E$55,C442/Configure!$E$54,C442/Configure!$E$55))</f>
        <v>16.875</v>
      </c>
      <c r="E442" s="54" t="str">
        <f>IF(C442&lt;=Configure!$E$54,Configure!$H$54,IF(C442&lt;=Configure!$E$55,Configure!$H$55,Configure!$H$56))</f>
        <v>Days</v>
      </c>
      <c r="F442" s="50">
        <f t="shared" si="53"/>
        <v>0</v>
      </c>
      <c r="G442" s="51" t="str">
        <f t="shared" si="54"/>
        <v>Normal</v>
      </c>
      <c r="H442" s="133">
        <f t="shared" si="55"/>
        <v>0</v>
      </c>
      <c r="I442" s="51" t="str">
        <f t="shared" si="56"/>
        <v>Nominal</v>
      </c>
      <c r="J442" s="132">
        <f t="shared" si="57"/>
        <v>0</v>
      </c>
      <c r="K442" s="156">
        <f>VLOOKUP(J442,'Radiation Sickness'!$B$5:$F$12,3,TRUE)</f>
        <v>0</v>
      </c>
      <c r="L442" s="156" t="str">
        <f>VLOOKUP(J442,'Radiation Sickness'!$B$5:$F$12,4,TRUE)</f>
        <v>1. Elevated</v>
      </c>
    </row>
    <row r="443" spans="2:12" ht="12.75">
      <c r="B443" s="82">
        <f t="shared" si="52"/>
        <v>3.086654932406645</v>
      </c>
      <c r="C443" s="79">
        <f t="shared" si="51"/>
        <v>406</v>
      </c>
      <c r="D443" s="48">
        <f>IF(C443&lt;=Configure!$E$54,C443/24,IF(C443&lt;=Configure!$E$55,C443/Configure!$E$54,C443/Configure!$E$55))</f>
        <v>16.916666666666668</v>
      </c>
      <c r="E443" s="54" t="str">
        <f>IF(C443&lt;=Configure!$E$54,Configure!$H$54,IF(C443&lt;=Configure!$E$55,Configure!$H$55,Configure!$H$56))</f>
        <v>Days</v>
      </c>
      <c r="F443" s="50">
        <f t="shared" si="53"/>
        <v>0</v>
      </c>
      <c r="G443" s="51" t="str">
        <f t="shared" si="54"/>
        <v>Normal</v>
      </c>
      <c r="H443" s="133">
        <f t="shared" si="55"/>
        <v>0</v>
      </c>
      <c r="I443" s="51" t="str">
        <f t="shared" si="56"/>
        <v>Nominal</v>
      </c>
      <c r="J443" s="132">
        <f t="shared" si="57"/>
        <v>0</v>
      </c>
      <c r="K443" s="156">
        <f>VLOOKUP(J443,'Radiation Sickness'!$B$5:$F$12,3,TRUE)</f>
        <v>0</v>
      </c>
      <c r="L443" s="156" t="str">
        <f>VLOOKUP(J443,'Radiation Sickness'!$B$5:$F$12,4,TRUE)</f>
        <v>1. Elevated</v>
      </c>
    </row>
    <row r="444" spans="2:12" ht="12.75">
      <c r="B444" s="82">
        <f t="shared" si="52"/>
        <v>3.087919135608451</v>
      </c>
      <c r="C444" s="79">
        <f t="shared" si="51"/>
        <v>407</v>
      </c>
      <c r="D444" s="48">
        <f>IF(C444&lt;=Configure!$E$54,C444/24,IF(C444&lt;=Configure!$E$55,C444/Configure!$E$54,C444/Configure!$E$55))</f>
        <v>16.958333333333332</v>
      </c>
      <c r="E444" s="54" t="str">
        <f>IF(C444&lt;=Configure!$E$54,Configure!$H$54,IF(C444&lt;=Configure!$E$55,Configure!$H$55,Configure!$H$56))</f>
        <v>Days</v>
      </c>
      <c r="F444" s="50">
        <f t="shared" si="53"/>
        <v>0</v>
      </c>
      <c r="G444" s="51" t="str">
        <f t="shared" si="54"/>
        <v>Normal</v>
      </c>
      <c r="H444" s="133">
        <f t="shared" si="55"/>
        <v>0</v>
      </c>
      <c r="I444" s="51" t="str">
        <f t="shared" si="56"/>
        <v>Nominal</v>
      </c>
      <c r="J444" s="132">
        <f t="shared" si="57"/>
        <v>0</v>
      </c>
      <c r="K444" s="156">
        <f>VLOOKUP(J444,'Radiation Sickness'!$B$5:$F$12,3,TRUE)</f>
        <v>0</v>
      </c>
      <c r="L444" s="156" t="str">
        <f>VLOOKUP(J444,'Radiation Sickness'!$B$5:$F$12,4,TRUE)</f>
        <v>1. Elevated</v>
      </c>
    </row>
    <row r="445" spans="2:12" ht="12.75">
      <c r="B445" s="82">
        <f t="shared" si="52"/>
        <v>3.089180236467994</v>
      </c>
      <c r="C445" s="79">
        <f t="shared" si="51"/>
        <v>408</v>
      </c>
      <c r="D445" s="48">
        <f>IF(C445&lt;=Configure!$E$54,C445/24,IF(C445&lt;=Configure!$E$55,C445/Configure!$E$54,C445/Configure!$E$55))</f>
        <v>17</v>
      </c>
      <c r="E445" s="54" t="str">
        <f>IF(C445&lt;=Configure!$E$54,Configure!$H$54,IF(C445&lt;=Configure!$E$55,Configure!$H$55,Configure!$H$56))</f>
        <v>Days</v>
      </c>
      <c r="F445" s="50">
        <f t="shared" si="53"/>
        <v>0</v>
      </c>
      <c r="G445" s="51" t="str">
        <f t="shared" si="54"/>
        <v>Normal</v>
      </c>
      <c r="H445" s="133">
        <f t="shared" si="55"/>
        <v>0</v>
      </c>
      <c r="I445" s="51" t="str">
        <f t="shared" si="56"/>
        <v>Nominal</v>
      </c>
      <c r="J445" s="132">
        <f t="shared" si="57"/>
        <v>0</v>
      </c>
      <c r="K445" s="156">
        <f>VLOOKUP(J445,'Radiation Sickness'!$B$5:$F$12,3,TRUE)</f>
        <v>0</v>
      </c>
      <c r="L445" s="156" t="str">
        <f>VLOOKUP(J445,'Radiation Sickness'!$B$5:$F$12,4,TRUE)</f>
        <v>1. Elevated</v>
      </c>
    </row>
    <row r="446" spans="2:12" ht="12.75">
      <c r="B446" s="82">
        <f t="shared" si="52"/>
        <v>3.090438250174243</v>
      </c>
      <c r="C446" s="79">
        <f t="shared" si="51"/>
        <v>409</v>
      </c>
      <c r="D446" s="48">
        <f>IF(C446&lt;=Configure!$E$54,C446/24,IF(C446&lt;=Configure!$E$55,C446/Configure!$E$54,C446/Configure!$E$55))</f>
        <v>17.041666666666668</v>
      </c>
      <c r="E446" s="54" t="str">
        <f>IF(C446&lt;=Configure!$E$54,Configure!$H$54,IF(C446&lt;=Configure!$E$55,Configure!$H$55,Configure!$H$56))</f>
        <v>Days</v>
      </c>
      <c r="F446" s="50">
        <f t="shared" si="53"/>
        <v>0</v>
      </c>
      <c r="G446" s="51" t="str">
        <f t="shared" si="54"/>
        <v>Normal</v>
      </c>
      <c r="H446" s="133">
        <f t="shared" si="55"/>
        <v>0</v>
      </c>
      <c r="I446" s="51" t="str">
        <f t="shared" si="56"/>
        <v>Nominal</v>
      </c>
      <c r="J446" s="132">
        <f t="shared" si="57"/>
        <v>0</v>
      </c>
      <c r="K446" s="156">
        <f>VLOOKUP(J446,'Radiation Sickness'!$B$5:$F$12,3,TRUE)</f>
        <v>0</v>
      </c>
      <c r="L446" s="156" t="str">
        <f>VLOOKUP(J446,'Radiation Sickness'!$B$5:$F$12,4,TRUE)</f>
        <v>1. Elevated</v>
      </c>
    </row>
    <row r="447" spans="2:12" ht="12.75">
      <c r="B447" s="82">
        <f t="shared" si="52"/>
        <v>3.0916931918048918</v>
      </c>
      <c r="C447" s="79">
        <f t="shared" si="51"/>
        <v>410</v>
      </c>
      <c r="D447" s="48">
        <f>IF(C447&lt;=Configure!$E$54,C447/24,IF(C447&lt;=Configure!$E$55,C447/Configure!$E$54,C447/Configure!$E$55))</f>
        <v>17.083333333333332</v>
      </c>
      <c r="E447" s="54" t="str">
        <f>IF(C447&lt;=Configure!$E$54,Configure!$H$54,IF(C447&lt;=Configure!$E$55,Configure!$H$55,Configure!$H$56))</f>
        <v>Days</v>
      </c>
      <c r="F447" s="50">
        <f t="shared" si="53"/>
        <v>0</v>
      </c>
      <c r="G447" s="51" t="str">
        <f t="shared" si="54"/>
        <v>Normal</v>
      </c>
      <c r="H447" s="133">
        <f t="shared" si="55"/>
        <v>0</v>
      </c>
      <c r="I447" s="51" t="str">
        <f t="shared" si="56"/>
        <v>Nominal</v>
      </c>
      <c r="J447" s="132">
        <f t="shared" si="57"/>
        <v>0</v>
      </c>
      <c r="K447" s="156">
        <f>VLOOKUP(J447,'Radiation Sickness'!$B$5:$F$12,3,TRUE)</f>
        <v>0</v>
      </c>
      <c r="L447" s="156" t="str">
        <f>VLOOKUP(J447,'Radiation Sickness'!$B$5:$F$12,4,TRUE)</f>
        <v>1. Elevated</v>
      </c>
    </row>
    <row r="448" spans="2:12" ht="12.75">
      <c r="B448" s="82">
        <f t="shared" si="52"/>
        <v>3.092945076327444</v>
      </c>
      <c r="C448" s="79">
        <f t="shared" si="51"/>
        <v>411</v>
      </c>
      <c r="D448" s="48">
        <f>IF(C448&lt;=Configure!$E$54,C448/24,IF(C448&lt;=Configure!$E$55,C448/Configure!$E$54,C448/Configure!$E$55))</f>
        <v>17.125</v>
      </c>
      <c r="E448" s="54" t="str">
        <f>IF(C448&lt;=Configure!$E$54,Configure!$H$54,IF(C448&lt;=Configure!$E$55,Configure!$H$55,Configure!$H$56))</f>
        <v>Days</v>
      </c>
      <c r="F448" s="50">
        <f t="shared" si="53"/>
        <v>0</v>
      </c>
      <c r="G448" s="51" t="str">
        <f t="shared" si="54"/>
        <v>Normal</v>
      </c>
      <c r="H448" s="133">
        <f t="shared" si="55"/>
        <v>0</v>
      </c>
      <c r="I448" s="51" t="str">
        <f t="shared" si="56"/>
        <v>Nominal</v>
      </c>
      <c r="J448" s="132">
        <f t="shared" si="57"/>
        <v>0</v>
      </c>
      <c r="K448" s="156">
        <f>VLOOKUP(J448,'Radiation Sickness'!$B$5:$F$12,3,TRUE)</f>
        <v>0</v>
      </c>
      <c r="L448" s="156" t="str">
        <f>VLOOKUP(J448,'Radiation Sickness'!$B$5:$F$12,4,TRUE)</f>
        <v>1. Elevated</v>
      </c>
    </row>
    <row r="449" spans="2:12" ht="12.75">
      <c r="B449" s="82">
        <f t="shared" si="52"/>
        <v>3.0941939186002863</v>
      </c>
      <c r="C449" s="79">
        <f aca="true" t="shared" si="58" ref="C449:C512">$C$31+C448</f>
        <v>412</v>
      </c>
      <c r="D449" s="48">
        <f>IF(C449&lt;=Configure!$E$54,C449/24,IF(C449&lt;=Configure!$E$55,C449/Configure!$E$54,C449/Configure!$E$55))</f>
        <v>17.166666666666668</v>
      </c>
      <c r="E449" s="54" t="str">
        <f>IF(C449&lt;=Configure!$E$54,Configure!$H$54,IF(C449&lt;=Configure!$E$55,Configure!$H$55,Configure!$H$56))</f>
        <v>Days</v>
      </c>
      <c r="F449" s="50">
        <f t="shared" si="53"/>
        <v>0</v>
      </c>
      <c r="G449" s="51" t="str">
        <f t="shared" si="54"/>
        <v>Normal</v>
      </c>
      <c r="H449" s="133">
        <f t="shared" si="55"/>
        <v>0</v>
      </c>
      <c r="I449" s="51" t="str">
        <f t="shared" si="56"/>
        <v>Nominal</v>
      </c>
      <c r="J449" s="132">
        <f t="shared" si="57"/>
        <v>0</v>
      </c>
      <c r="K449" s="156">
        <f>VLOOKUP(J449,'Radiation Sickness'!$B$5:$F$12,3,TRUE)</f>
        <v>0</v>
      </c>
      <c r="L449" s="156" t="str">
        <f>VLOOKUP(J449,'Radiation Sickness'!$B$5:$F$12,4,TRUE)</f>
        <v>1. Elevated</v>
      </c>
    </row>
    <row r="450" spans="2:12" ht="12.75">
      <c r="B450" s="82">
        <f t="shared" si="52"/>
        <v>3.09543973337374</v>
      </c>
      <c r="C450" s="79">
        <f t="shared" si="58"/>
        <v>413</v>
      </c>
      <c r="D450" s="48">
        <f>IF(C450&lt;=Configure!$E$54,C450/24,IF(C450&lt;=Configure!$E$55,C450/Configure!$E$54,C450/Configure!$E$55))</f>
        <v>17.208333333333332</v>
      </c>
      <c r="E450" s="54" t="str">
        <f>IF(C450&lt;=Configure!$E$54,Configure!$H$54,IF(C450&lt;=Configure!$E$55,Configure!$H$55,Configure!$H$56))</f>
        <v>Days</v>
      </c>
      <c r="F450" s="50">
        <f t="shared" si="53"/>
        <v>0</v>
      </c>
      <c r="G450" s="51" t="str">
        <f t="shared" si="54"/>
        <v>Normal</v>
      </c>
      <c r="H450" s="133">
        <f t="shared" si="55"/>
        <v>0</v>
      </c>
      <c r="I450" s="51" t="str">
        <f t="shared" si="56"/>
        <v>Nominal</v>
      </c>
      <c r="J450" s="132">
        <f t="shared" si="57"/>
        <v>0</v>
      </c>
      <c r="K450" s="156">
        <f>VLOOKUP(J450,'Radiation Sickness'!$B$5:$F$12,3,TRUE)</f>
        <v>0</v>
      </c>
      <c r="L450" s="156" t="str">
        <f>VLOOKUP(J450,'Radiation Sickness'!$B$5:$F$12,4,TRUE)</f>
        <v>1. Elevated</v>
      </c>
    </row>
    <row r="451" spans="2:12" ht="12.75">
      <c r="B451" s="82">
        <f t="shared" si="52"/>
        <v>3.0966825352911127</v>
      </c>
      <c r="C451" s="79">
        <f t="shared" si="58"/>
        <v>414</v>
      </c>
      <c r="D451" s="48">
        <f>IF(C451&lt;=Configure!$E$54,C451/24,IF(C451&lt;=Configure!$E$55,C451/Configure!$E$54,C451/Configure!$E$55))</f>
        <v>17.25</v>
      </c>
      <c r="E451" s="54" t="str">
        <f>IF(C451&lt;=Configure!$E$54,Configure!$H$54,IF(C451&lt;=Configure!$E$55,Configure!$H$55,Configure!$H$56))</f>
        <v>Days</v>
      </c>
      <c r="F451" s="50">
        <f t="shared" si="53"/>
        <v>0</v>
      </c>
      <c r="G451" s="51" t="str">
        <f t="shared" si="54"/>
        <v>Normal</v>
      </c>
      <c r="H451" s="133">
        <f t="shared" si="55"/>
        <v>0</v>
      </c>
      <c r="I451" s="51" t="str">
        <f t="shared" si="56"/>
        <v>Nominal</v>
      </c>
      <c r="J451" s="132">
        <f t="shared" si="57"/>
        <v>0</v>
      </c>
      <c r="K451" s="156">
        <f>VLOOKUP(J451,'Radiation Sickness'!$B$5:$F$12,3,TRUE)</f>
        <v>0</v>
      </c>
      <c r="L451" s="156" t="str">
        <f>VLOOKUP(J451,'Radiation Sickness'!$B$5:$F$12,4,TRUE)</f>
        <v>1. Elevated</v>
      </c>
    </row>
    <row r="452" spans="2:12" ht="12.75">
      <c r="B452" s="82">
        <f t="shared" si="52"/>
        <v>3.0979223388897292</v>
      </c>
      <c r="C452" s="79">
        <f t="shared" si="58"/>
        <v>415</v>
      </c>
      <c r="D452" s="48">
        <f>IF(C452&lt;=Configure!$E$54,C452/24,IF(C452&lt;=Configure!$E$55,C452/Configure!$E$54,C452/Configure!$E$55))</f>
        <v>17.291666666666668</v>
      </c>
      <c r="E452" s="54" t="str">
        <f>IF(C452&lt;=Configure!$E$54,Configure!$H$54,IF(C452&lt;=Configure!$E$55,Configure!$H$55,Configure!$H$56))</f>
        <v>Days</v>
      </c>
      <c r="F452" s="50">
        <f t="shared" si="53"/>
        <v>0</v>
      </c>
      <c r="G452" s="51" t="str">
        <f t="shared" si="54"/>
        <v>Normal</v>
      </c>
      <c r="H452" s="133">
        <f t="shared" si="55"/>
        <v>0</v>
      </c>
      <c r="I452" s="51" t="str">
        <f t="shared" si="56"/>
        <v>Nominal</v>
      </c>
      <c r="J452" s="132">
        <f t="shared" si="57"/>
        <v>0</v>
      </c>
      <c r="K452" s="156">
        <f>VLOOKUP(J452,'Radiation Sickness'!$B$5:$F$12,3,TRUE)</f>
        <v>0</v>
      </c>
      <c r="L452" s="156" t="str">
        <f>VLOOKUP(J452,'Radiation Sickness'!$B$5:$F$12,4,TRUE)</f>
        <v>1. Elevated</v>
      </c>
    </row>
    <row r="453" spans="2:12" ht="12.75">
      <c r="B453" s="82">
        <f t="shared" si="52"/>
        <v>3.099159158601952</v>
      </c>
      <c r="C453" s="79">
        <f t="shared" si="58"/>
        <v>416</v>
      </c>
      <c r="D453" s="48">
        <f>IF(C453&lt;=Configure!$E$54,C453/24,IF(C453&lt;=Configure!$E$55,C453/Configure!$E$54,C453/Configure!$E$55))</f>
        <v>17.333333333333332</v>
      </c>
      <c r="E453" s="54" t="str">
        <f>IF(C453&lt;=Configure!$E$54,Configure!$H$54,IF(C453&lt;=Configure!$E$55,Configure!$H$55,Configure!$H$56))</f>
        <v>Days</v>
      </c>
      <c r="F453" s="50">
        <f t="shared" si="53"/>
        <v>0</v>
      </c>
      <c r="G453" s="51" t="str">
        <f t="shared" si="54"/>
        <v>Normal</v>
      </c>
      <c r="H453" s="133">
        <f t="shared" si="55"/>
        <v>0</v>
      </c>
      <c r="I453" s="51" t="str">
        <f t="shared" si="56"/>
        <v>Nominal</v>
      </c>
      <c r="J453" s="132">
        <f t="shared" si="57"/>
        <v>0</v>
      </c>
      <c r="K453" s="156">
        <f>VLOOKUP(J453,'Radiation Sickness'!$B$5:$F$12,3,TRUE)</f>
        <v>0</v>
      </c>
      <c r="L453" s="156" t="str">
        <f>VLOOKUP(J453,'Radiation Sickness'!$B$5:$F$12,4,TRUE)</f>
        <v>1. Elevated</v>
      </c>
    </row>
    <row r="454" spans="2:12" ht="12.75">
      <c r="B454" s="82">
        <f t="shared" si="52"/>
        <v>3.1003930087561864</v>
      </c>
      <c r="C454" s="79">
        <f t="shared" si="58"/>
        <v>417</v>
      </c>
      <c r="D454" s="48">
        <f>IF(C454&lt;=Configure!$E$54,C454/24,IF(C454&lt;=Configure!$E$55,C454/Configure!$E$54,C454/Configure!$E$55))</f>
        <v>17.375</v>
      </c>
      <c r="E454" s="54" t="str">
        <f>IF(C454&lt;=Configure!$E$54,Configure!$H$54,IF(C454&lt;=Configure!$E$55,Configure!$H$55,Configure!$H$56))</f>
        <v>Days</v>
      </c>
      <c r="F454" s="50">
        <f t="shared" si="53"/>
        <v>0</v>
      </c>
      <c r="G454" s="51" t="str">
        <f t="shared" si="54"/>
        <v>Normal</v>
      </c>
      <c r="H454" s="133">
        <f t="shared" si="55"/>
        <v>0</v>
      </c>
      <c r="I454" s="51" t="str">
        <f t="shared" si="56"/>
        <v>Nominal</v>
      </c>
      <c r="J454" s="132">
        <f t="shared" si="57"/>
        <v>0</v>
      </c>
      <c r="K454" s="156">
        <f>VLOOKUP(J454,'Radiation Sickness'!$B$5:$F$12,3,TRUE)</f>
        <v>0</v>
      </c>
      <c r="L454" s="156" t="str">
        <f>VLOOKUP(J454,'Radiation Sickness'!$B$5:$F$12,4,TRUE)</f>
        <v>1. Elevated</v>
      </c>
    </row>
    <row r="455" spans="2:12" ht="12.75">
      <c r="B455" s="82">
        <f t="shared" si="52"/>
        <v>3.1016239035778805</v>
      </c>
      <c r="C455" s="79">
        <f t="shared" si="58"/>
        <v>418</v>
      </c>
      <c r="D455" s="48">
        <f>IF(C455&lt;=Configure!$E$54,C455/24,IF(C455&lt;=Configure!$E$55,C455/Configure!$E$54,C455/Configure!$E$55))</f>
        <v>17.416666666666668</v>
      </c>
      <c r="E455" s="54" t="str">
        <f>IF(C455&lt;=Configure!$E$54,Configure!$H$54,IF(C455&lt;=Configure!$E$55,Configure!$H$55,Configure!$H$56))</f>
        <v>Days</v>
      </c>
      <c r="F455" s="50">
        <f t="shared" si="53"/>
        <v>0</v>
      </c>
      <c r="G455" s="51" t="str">
        <f t="shared" si="54"/>
        <v>Normal</v>
      </c>
      <c r="H455" s="133">
        <f t="shared" si="55"/>
        <v>0</v>
      </c>
      <c r="I455" s="51" t="str">
        <f t="shared" si="56"/>
        <v>Nominal</v>
      </c>
      <c r="J455" s="132">
        <f t="shared" si="57"/>
        <v>0</v>
      </c>
      <c r="K455" s="156">
        <f>VLOOKUP(J455,'Radiation Sickness'!$B$5:$F$12,3,TRUE)</f>
        <v>0</v>
      </c>
      <c r="L455" s="156" t="str">
        <f>VLOOKUP(J455,'Radiation Sickness'!$B$5:$F$12,4,TRUE)</f>
        <v>1. Elevated</v>
      </c>
    </row>
    <row r="456" spans="2:12" ht="12.75">
      <c r="B456" s="82">
        <f t="shared" si="52"/>
        <v>3.102851857190508</v>
      </c>
      <c r="C456" s="79">
        <f t="shared" si="58"/>
        <v>419</v>
      </c>
      <c r="D456" s="48">
        <f>IF(C456&lt;=Configure!$E$54,C456/24,IF(C456&lt;=Configure!$E$55,C456/Configure!$E$54,C456/Configure!$E$55))</f>
        <v>17.458333333333332</v>
      </c>
      <c r="E456" s="54" t="str">
        <f>IF(C456&lt;=Configure!$E$54,Configure!$H$54,IF(C456&lt;=Configure!$E$55,Configure!$H$55,Configure!$H$56))</f>
        <v>Days</v>
      </c>
      <c r="F456" s="50">
        <f t="shared" si="53"/>
        <v>0</v>
      </c>
      <c r="G456" s="51" t="str">
        <f t="shared" si="54"/>
        <v>Normal</v>
      </c>
      <c r="H456" s="133">
        <f t="shared" si="55"/>
        <v>0</v>
      </c>
      <c r="I456" s="51" t="str">
        <f t="shared" si="56"/>
        <v>Nominal</v>
      </c>
      <c r="J456" s="132">
        <f t="shared" si="57"/>
        <v>0</v>
      </c>
      <c r="K456" s="156">
        <f>VLOOKUP(J456,'Radiation Sickness'!$B$5:$F$12,3,TRUE)</f>
        <v>0</v>
      </c>
      <c r="L456" s="156" t="str">
        <f>VLOOKUP(J456,'Radiation Sickness'!$B$5:$F$12,4,TRUE)</f>
        <v>1. Elevated</v>
      </c>
    </row>
    <row r="457" spans="2:12" ht="12.75">
      <c r="B457" s="82">
        <f t="shared" si="52"/>
        <v>3.10407688361654</v>
      </c>
      <c r="C457" s="79">
        <f t="shared" si="58"/>
        <v>420</v>
      </c>
      <c r="D457" s="48">
        <f>IF(C457&lt;=Configure!$E$54,C457/24,IF(C457&lt;=Configure!$E$55,C457/Configure!$E$54,C457/Configure!$E$55))</f>
        <v>17.5</v>
      </c>
      <c r="E457" s="54" t="str">
        <f>IF(C457&lt;=Configure!$E$54,Configure!$H$54,IF(C457&lt;=Configure!$E$55,Configure!$H$55,Configure!$H$56))</f>
        <v>Days</v>
      </c>
      <c r="F457" s="50">
        <f t="shared" si="53"/>
        <v>0</v>
      </c>
      <c r="G457" s="51" t="str">
        <f t="shared" si="54"/>
        <v>Normal</v>
      </c>
      <c r="H457" s="133">
        <f t="shared" si="55"/>
        <v>0</v>
      </c>
      <c r="I457" s="51" t="str">
        <f t="shared" si="56"/>
        <v>Nominal</v>
      </c>
      <c r="J457" s="132">
        <f t="shared" si="57"/>
        <v>0</v>
      </c>
      <c r="K457" s="156">
        <f>VLOOKUP(J457,'Radiation Sickness'!$B$5:$F$12,3,TRUE)</f>
        <v>0</v>
      </c>
      <c r="L457" s="156" t="str">
        <f>VLOOKUP(J457,'Radiation Sickness'!$B$5:$F$12,4,TRUE)</f>
        <v>1. Elevated</v>
      </c>
    </row>
    <row r="458" spans="2:12" ht="12.75">
      <c r="B458" s="82">
        <f t="shared" si="52"/>
        <v>3.105298996778405</v>
      </c>
      <c r="C458" s="79">
        <f t="shared" si="58"/>
        <v>421</v>
      </c>
      <c r="D458" s="48">
        <f>IF(C458&lt;=Configure!$E$54,C458/24,IF(C458&lt;=Configure!$E$55,C458/Configure!$E$54,C458/Configure!$E$55))</f>
        <v>17.541666666666668</v>
      </c>
      <c r="E458" s="54" t="str">
        <f>IF(C458&lt;=Configure!$E$54,Configure!$H$54,IF(C458&lt;=Configure!$E$55,Configure!$H$55,Configure!$H$56))</f>
        <v>Days</v>
      </c>
      <c r="F458" s="50">
        <f t="shared" si="53"/>
        <v>0</v>
      </c>
      <c r="G458" s="51" t="str">
        <f t="shared" si="54"/>
        <v>Normal</v>
      </c>
      <c r="H458" s="133">
        <f t="shared" si="55"/>
        <v>0</v>
      </c>
      <c r="I458" s="51" t="str">
        <f t="shared" si="56"/>
        <v>Nominal</v>
      </c>
      <c r="J458" s="132">
        <f t="shared" si="57"/>
        <v>0</v>
      </c>
      <c r="K458" s="156">
        <f>VLOOKUP(J458,'Radiation Sickness'!$B$5:$F$12,3,TRUE)</f>
        <v>0</v>
      </c>
      <c r="L458" s="156" t="str">
        <f>VLOOKUP(J458,'Radiation Sickness'!$B$5:$F$12,4,TRUE)</f>
        <v>1. Elevated</v>
      </c>
    </row>
    <row r="459" spans="2:12" ht="12.75">
      <c r="B459" s="82">
        <f t="shared" si="52"/>
        <v>3.106518210499441</v>
      </c>
      <c r="C459" s="79">
        <f t="shared" si="58"/>
        <v>422</v>
      </c>
      <c r="D459" s="48">
        <f>IF(C459&lt;=Configure!$E$54,C459/24,IF(C459&lt;=Configure!$E$55,C459/Configure!$E$54,C459/Configure!$E$55))</f>
        <v>17.583333333333332</v>
      </c>
      <c r="E459" s="54" t="str">
        <f>IF(C459&lt;=Configure!$E$54,Configure!$H$54,IF(C459&lt;=Configure!$E$55,Configure!$H$55,Configure!$H$56))</f>
        <v>Days</v>
      </c>
      <c r="F459" s="50">
        <f t="shared" si="53"/>
        <v>0</v>
      </c>
      <c r="G459" s="51" t="str">
        <f t="shared" si="54"/>
        <v>Normal</v>
      </c>
      <c r="H459" s="133">
        <f t="shared" si="55"/>
        <v>0</v>
      </c>
      <c r="I459" s="51" t="str">
        <f t="shared" si="56"/>
        <v>Nominal</v>
      </c>
      <c r="J459" s="132">
        <f t="shared" si="57"/>
        <v>0</v>
      </c>
      <c r="K459" s="156">
        <f>VLOOKUP(J459,'Radiation Sickness'!$B$5:$F$12,3,TRUE)</f>
        <v>0</v>
      </c>
      <c r="L459" s="156" t="str">
        <f>VLOOKUP(J459,'Radiation Sickness'!$B$5:$F$12,4,TRUE)</f>
        <v>1. Elevated</v>
      </c>
    </row>
    <row r="460" spans="2:12" ht="12.75">
      <c r="B460" s="82">
        <f t="shared" si="52"/>
        <v>3.1077345385048294</v>
      </c>
      <c r="C460" s="79">
        <f t="shared" si="58"/>
        <v>423</v>
      </c>
      <c r="D460" s="48">
        <f>IF(C460&lt;=Configure!$E$54,C460/24,IF(C460&lt;=Configure!$E$55,C460/Configure!$E$54,C460/Configure!$E$55))</f>
        <v>17.625</v>
      </c>
      <c r="E460" s="54" t="str">
        <f>IF(C460&lt;=Configure!$E$54,Configure!$H$54,IF(C460&lt;=Configure!$E$55,Configure!$H$55,Configure!$H$56))</f>
        <v>Days</v>
      </c>
      <c r="F460" s="50">
        <f t="shared" si="53"/>
        <v>0</v>
      </c>
      <c r="G460" s="51" t="str">
        <f t="shared" si="54"/>
        <v>Normal</v>
      </c>
      <c r="H460" s="133">
        <f t="shared" si="55"/>
        <v>0</v>
      </c>
      <c r="I460" s="51" t="str">
        <f t="shared" si="56"/>
        <v>Nominal</v>
      </c>
      <c r="J460" s="132">
        <f t="shared" si="57"/>
        <v>0</v>
      </c>
      <c r="K460" s="156">
        <f>VLOOKUP(J460,'Radiation Sickness'!$B$5:$F$12,3,TRUE)</f>
        <v>0</v>
      </c>
      <c r="L460" s="156" t="str">
        <f>VLOOKUP(J460,'Radiation Sickness'!$B$5:$F$12,4,TRUE)</f>
        <v>1. Elevated</v>
      </c>
    </row>
    <row r="461" spans="2:12" ht="12.75">
      <c r="B461" s="82">
        <f aca="true" t="shared" si="59" ref="B461:B524">LOG(C461,7)</f>
        <v>3.1089479944225276</v>
      </c>
      <c r="C461" s="79">
        <f t="shared" si="58"/>
        <v>424</v>
      </c>
      <c r="D461" s="48">
        <f>IF(C461&lt;=Configure!$E$54,C461/24,IF(C461&lt;=Configure!$E$55,C461/Configure!$E$54,C461/Configure!$E$55))</f>
        <v>17.666666666666668</v>
      </c>
      <c r="E461" s="54" t="str">
        <f>IF(C461&lt;=Configure!$E$54,Configure!$H$54,IF(C461&lt;=Configure!$E$55,Configure!$H$55,Configure!$H$56))</f>
        <v>Days</v>
      </c>
      <c r="F461" s="50">
        <f aca="true" t="shared" si="60" ref="F461:F524">$C$30/(10^B461)</f>
        <v>0</v>
      </c>
      <c r="G461" s="51" t="str">
        <f aca="true" t="shared" si="61" ref="G461:G524">IF(F461&lt;=$N$41,IF(F461&lt;=$N$42,IF(F461&lt;=$N$43,IF(F461&lt;=$N$44,$S$44,$S$43),$S$42),$S$41),$S$40)</f>
        <v>Normal</v>
      </c>
      <c r="H461" s="133">
        <f aca="true" t="shared" si="62" ref="H461:H524">F461/$C$26</f>
        <v>0</v>
      </c>
      <c r="I461" s="51" t="str">
        <f aca="true" t="shared" si="63" ref="I461:I524">IF(H461&lt;=$N$49,IF(H461&lt;=$N$50,IF(H461&lt;=$N$51,IF(H461&lt;=$N$52,$S$52,$S$51),$S$50),$S$49),$S$48)</f>
        <v>Nominal</v>
      </c>
      <c r="J461" s="132">
        <f aca="true" t="shared" si="64" ref="J461:J524">J460+H461</f>
        <v>0</v>
      </c>
      <c r="K461" s="156">
        <f>VLOOKUP(J461,'Radiation Sickness'!$B$5:$F$12,3,TRUE)</f>
        <v>0</v>
      </c>
      <c r="L461" s="156" t="str">
        <f>VLOOKUP(J461,'Radiation Sickness'!$B$5:$F$12,4,TRUE)</f>
        <v>1. Elevated</v>
      </c>
    </row>
    <row r="462" spans="2:12" ht="12.75">
      <c r="B462" s="82">
        <f t="shared" si="59"/>
        <v>3.11015859178418</v>
      </c>
      <c r="C462" s="79">
        <f t="shared" si="58"/>
        <v>425</v>
      </c>
      <c r="D462" s="48">
        <f>IF(C462&lt;=Configure!$E$54,C462/24,IF(C462&lt;=Configure!$E$55,C462/Configure!$E$54,C462/Configure!$E$55))</f>
        <v>17.708333333333332</v>
      </c>
      <c r="E462" s="54" t="str">
        <f>IF(C462&lt;=Configure!$E$54,Configure!$H$54,IF(C462&lt;=Configure!$E$55,Configure!$H$55,Configure!$H$56))</f>
        <v>Days</v>
      </c>
      <c r="F462" s="50">
        <f t="shared" si="60"/>
        <v>0</v>
      </c>
      <c r="G462" s="51" t="str">
        <f t="shared" si="61"/>
        <v>Normal</v>
      </c>
      <c r="H462" s="133">
        <f t="shared" si="62"/>
        <v>0</v>
      </c>
      <c r="I462" s="51" t="str">
        <f t="shared" si="63"/>
        <v>Nominal</v>
      </c>
      <c r="J462" s="132">
        <f t="shared" si="64"/>
        <v>0</v>
      </c>
      <c r="K462" s="156">
        <f>VLOOKUP(J462,'Radiation Sickness'!$B$5:$F$12,3,TRUE)</f>
        <v>0</v>
      </c>
      <c r="L462" s="156" t="str">
        <f>VLOOKUP(J462,'Radiation Sickness'!$B$5:$F$12,4,TRUE)</f>
        <v>1. Elevated</v>
      </c>
    </row>
    <row r="463" spans="2:12" ht="12.75">
      <c r="B463" s="82">
        <f t="shared" si="59"/>
        <v>3.1113663440260266</v>
      </c>
      <c r="C463" s="79">
        <f t="shared" si="58"/>
        <v>426</v>
      </c>
      <c r="D463" s="48">
        <f>IF(C463&lt;=Configure!$E$54,C463/24,IF(C463&lt;=Configure!$E$55,C463/Configure!$E$54,C463/Configure!$E$55))</f>
        <v>17.75</v>
      </c>
      <c r="E463" s="54" t="str">
        <f>IF(C463&lt;=Configure!$E$54,Configure!$H$54,IF(C463&lt;=Configure!$E$55,Configure!$H$55,Configure!$H$56))</f>
        <v>Days</v>
      </c>
      <c r="F463" s="50">
        <f t="shared" si="60"/>
        <v>0</v>
      </c>
      <c r="G463" s="51" t="str">
        <f t="shared" si="61"/>
        <v>Normal</v>
      </c>
      <c r="H463" s="133">
        <f t="shared" si="62"/>
        <v>0</v>
      </c>
      <c r="I463" s="51" t="str">
        <f t="shared" si="63"/>
        <v>Nominal</v>
      </c>
      <c r="J463" s="132">
        <f t="shared" si="64"/>
        <v>0</v>
      </c>
      <c r="K463" s="156">
        <f>VLOOKUP(J463,'Radiation Sickness'!$B$5:$F$12,3,TRUE)</f>
        <v>0</v>
      </c>
      <c r="L463" s="156" t="str">
        <f>VLOOKUP(J463,'Radiation Sickness'!$B$5:$F$12,4,TRUE)</f>
        <v>1. Elevated</v>
      </c>
    </row>
    <row r="464" spans="2:12" ht="12.75">
      <c r="B464" s="82">
        <f t="shared" si="59"/>
        <v>3.1125712644897967</v>
      </c>
      <c r="C464" s="79">
        <f t="shared" si="58"/>
        <v>427</v>
      </c>
      <c r="D464" s="48">
        <f>IF(C464&lt;=Configure!$E$54,C464/24,IF(C464&lt;=Configure!$E$55,C464/Configure!$E$54,C464/Configure!$E$55))</f>
        <v>17.791666666666668</v>
      </c>
      <c r="E464" s="54" t="str">
        <f>IF(C464&lt;=Configure!$E$54,Configure!$H$54,IF(C464&lt;=Configure!$E$55,Configure!$H$55,Configure!$H$56))</f>
        <v>Days</v>
      </c>
      <c r="F464" s="50">
        <f t="shared" si="60"/>
        <v>0</v>
      </c>
      <c r="G464" s="51" t="str">
        <f t="shared" si="61"/>
        <v>Normal</v>
      </c>
      <c r="H464" s="133">
        <f t="shared" si="62"/>
        <v>0</v>
      </c>
      <c r="I464" s="51" t="str">
        <f t="shared" si="63"/>
        <v>Nominal</v>
      </c>
      <c r="J464" s="132">
        <f t="shared" si="64"/>
        <v>0</v>
      </c>
      <c r="K464" s="156">
        <f>VLOOKUP(J464,'Radiation Sickness'!$B$5:$F$12,3,TRUE)</f>
        <v>0</v>
      </c>
      <c r="L464" s="156" t="str">
        <f>VLOOKUP(J464,'Radiation Sickness'!$B$5:$F$12,4,TRUE)</f>
        <v>1. Elevated</v>
      </c>
    </row>
    <row r="465" spans="2:12" ht="12.75">
      <c r="B465" s="82">
        <f t="shared" si="59"/>
        <v>3.113773366423592</v>
      </c>
      <c r="C465" s="79">
        <f t="shared" si="58"/>
        <v>428</v>
      </c>
      <c r="D465" s="48">
        <f>IF(C465&lt;=Configure!$E$54,C465/24,IF(C465&lt;=Configure!$E$55,C465/Configure!$E$54,C465/Configure!$E$55))</f>
        <v>17.833333333333332</v>
      </c>
      <c r="E465" s="54" t="str">
        <f>IF(C465&lt;=Configure!$E$54,Configure!$H$54,IF(C465&lt;=Configure!$E$55,Configure!$H$55,Configure!$H$56))</f>
        <v>Days</v>
      </c>
      <c r="F465" s="50">
        <f t="shared" si="60"/>
        <v>0</v>
      </c>
      <c r="G465" s="51" t="str">
        <f t="shared" si="61"/>
        <v>Normal</v>
      </c>
      <c r="H465" s="133">
        <f t="shared" si="62"/>
        <v>0</v>
      </c>
      <c r="I465" s="51" t="str">
        <f t="shared" si="63"/>
        <v>Nominal</v>
      </c>
      <c r="J465" s="132">
        <f t="shared" si="64"/>
        <v>0</v>
      </c>
      <c r="K465" s="156">
        <f>VLOOKUP(J465,'Radiation Sickness'!$B$5:$F$12,3,TRUE)</f>
        <v>0</v>
      </c>
      <c r="L465" s="156" t="str">
        <f>VLOOKUP(J465,'Radiation Sickness'!$B$5:$F$12,4,TRUE)</f>
        <v>1. Elevated</v>
      </c>
    </row>
    <row r="466" spans="2:12" ht="12.75">
      <c r="B466" s="82">
        <f t="shared" si="59"/>
        <v>3.1149726629827645</v>
      </c>
      <c r="C466" s="79">
        <f t="shared" si="58"/>
        <v>429</v>
      </c>
      <c r="D466" s="48">
        <f>IF(C466&lt;=Configure!$E$54,C466/24,IF(C466&lt;=Configure!$E$55,C466/Configure!$E$54,C466/Configure!$E$55))</f>
        <v>17.875</v>
      </c>
      <c r="E466" s="54" t="str">
        <f>IF(C466&lt;=Configure!$E$54,Configure!$H$54,IF(C466&lt;=Configure!$E$55,Configure!$H$55,Configure!$H$56))</f>
        <v>Days</v>
      </c>
      <c r="F466" s="50">
        <f t="shared" si="60"/>
        <v>0</v>
      </c>
      <c r="G466" s="51" t="str">
        <f t="shared" si="61"/>
        <v>Normal</v>
      </c>
      <c r="H466" s="133">
        <f t="shared" si="62"/>
        <v>0</v>
      </c>
      <c r="I466" s="51" t="str">
        <f t="shared" si="63"/>
        <v>Nominal</v>
      </c>
      <c r="J466" s="132">
        <f t="shared" si="64"/>
        <v>0</v>
      </c>
      <c r="K466" s="156">
        <f>VLOOKUP(J466,'Radiation Sickness'!$B$5:$F$12,3,TRUE)</f>
        <v>0</v>
      </c>
      <c r="L466" s="156" t="str">
        <f>VLOOKUP(J466,'Radiation Sickness'!$B$5:$F$12,4,TRUE)</f>
        <v>1. Elevated</v>
      </c>
    </row>
    <row r="467" spans="2:12" ht="12.75">
      <c r="B467" s="82">
        <f t="shared" si="59"/>
        <v>3.1161691672307748</v>
      </c>
      <c r="C467" s="79">
        <f t="shared" si="58"/>
        <v>430</v>
      </c>
      <c r="D467" s="48">
        <f>IF(C467&lt;=Configure!$E$54,C467/24,IF(C467&lt;=Configure!$E$55,C467/Configure!$E$54,C467/Configure!$E$55))</f>
        <v>17.916666666666668</v>
      </c>
      <c r="E467" s="54" t="str">
        <f>IF(C467&lt;=Configure!$E$54,Configure!$H$54,IF(C467&lt;=Configure!$E$55,Configure!$H$55,Configure!$H$56))</f>
        <v>Days</v>
      </c>
      <c r="F467" s="50">
        <f t="shared" si="60"/>
        <v>0</v>
      </c>
      <c r="G467" s="51" t="str">
        <f t="shared" si="61"/>
        <v>Normal</v>
      </c>
      <c r="H467" s="133">
        <f t="shared" si="62"/>
        <v>0</v>
      </c>
      <c r="I467" s="51" t="str">
        <f t="shared" si="63"/>
        <v>Nominal</v>
      </c>
      <c r="J467" s="132">
        <f t="shared" si="64"/>
        <v>0</v>
      </c>
      <c r="K467" s="156">
        <f>VLOOKUP(J467,'Radiation Sickness'!$B$5:$F$12,3,TRUE)</f>
        <v>0</v>
      </c>
      <c r="L467" s="156" t="str">
        <f>VLOOKUP(J467,'Radiation Sickness'!$B$5:$F$12,4,TRUE)</f>
        <v>1. Elevated</v>
      </c>
    </row>
    <row r="468" spans="2:12" ht="12.75">
      <c r="B468" s="82">
        <f t="shared" si="59"/>
        <v>3.1173628921400502</v>
      </c>
      <c r="C468" s="79">
        <f t="shared" si="58"/>
        <v>431</v>
      </c>
      <c r="D468" s="48">
        <f>IF(C468&lt;=Configure!$E$54,C468/24,IF(C468&lt;=Configure!$E$55,C468/Configure!$E$54,C468/Configure!$E$55))</f>
        <v>17.958333333333332</v>
      </c>
      <c r="E468" s="54" t="str">
        <f>IF(C468&lt;=Configure!$E$54,Configure!$H$54,IF(C468&lt;=Configure!$E$55,Configure!$H$55,Configure!$H$56))</f>
        <v>Days</v>
      </c>
      <c r="F468" s="50">
        <f t="shared" si="60"/>
        <v>0</v>
      </c>
      <c r="G468" s="51" t="str">
        <f t="shared" si="61"/>
        <v>Normal</v>
      </c>
      <c r="H468" s="133">
        <f t="shared" si="62"/>
        <v>0</v>
      </c>
      <c r="I468" s="51" t="str">
        <f t="shared" si="63"/>
        <v>Nominal</v>
      </c>
      <c r="J468" s="132">
        <f t="shared" si="64"/>
        <v>0</v>
      </c>
      <c r="K468" s="156">
        <f>VLOOKUP(J468,'Radiation Sickness'!$B$5:$F$12,3,TRUE)</f>
        <v>0</v>
      </c>
      <c r="L468" s="156" t="str">
        <f>VLOOKUP(J468,'Radiation Sickness'!$B$5:$F$12,4,TRUE)</f>
        <v>1. Elevated</v>
      </c>
    </row>
    <row r="469" spans="2:12" ht="12.75">
      <c r="B469" s="82">
        <f t="shared" si="59"/>
        <v>3.118553850592828</v>
      </c>
      <c r="C469" s="79">
        <f t="shared" si="58"/>
        <v>432</v>
      </c>
      <c r="D469" s="48">
        <f>IF(C469&lt;=Configure!$E$54,C469/24,IF(C469&lt;=Configure!$E$55,C469/Configure!$E$54,C469/Configure!$E$55))</f>
        <v>18</v>
      </c>
      <c r="E469" s="54" t="str">
        <f>IF(C469&lt;=Configure!$E$54,Configure!$H$54,IF(C469&lt;=Configure!$E$55,Configure!$H$55,Configure!$H$56))</f>
        <v>Days</v>
      </c>
      <c r="F469" s="50">
        <f t="shared" si="60"/>
        <v>0</v>
      </c>
      <c r="G469" s="51" t="str">
        <f t="shared" si="61"/>
        <v>Normal</v>
      </c>
      <c r="H469" s="133">
        <f t="shared" si="62"/>
        <v>0</v>
      </c>
      <c r="I469" s="51" t="str">
        <f t="shared" si="63"/>
        <v>Nominal</v>
      </c>
      <c r="J469" s="132">
        <f t="shared" si="64"/>
        <v>0</v>
      </c>
      <c r="K469" s="156">
        <f>VLOOKUP(J469,'Radiation Sickness'!$B$5:$F$12,3,TRUE)</f>
        <v>0</v>
      </c>
      <c r="L469" s="156" t="str">
        <f>VLOOKUP(J469,'Radiation Sickness'!$B$5:$F$12,4,TRUE)</f>
        <v>1. Elevated</v>
      </c>
    </row>
    <row r="470" spans="2:12" ht="12.75">
      <c r="B470" s="82">
        <f t="shared" si="59"/>
        <v>3.119742055381986</v>
      </c>
      <c r="C470" s="79">
        <f t="shared" si="58"/>
        <v>433</v>
      </c>
      <c r="D470" s="48">
        <f>IF(C470&lt;=Configure!$E$54,C470/24,IF(C470&lt;=Configure!$E$55,C470/Configure!$E$54,C470/Configure!$E$55))</f>
        <v>18.041666666666668</v>
      </c>
      <c r="E470" s="54" t="str">
        <f>IF(C470&lt;=Configure!$E$54,Configure!$H$54,IF(C470&lt;=Configure!$E$55,Configure!$H$55,Configure!$H$56))</f>
        <v>Days</v>
      </c>
      <c r="F470" s="50">
        <f t="shared" si="60"/>
        <v>0</v>
      </c>
      <c r="G470" s="51" t="str">
        <f t="shared" si="61"/>
        <v>Normal</v>
      </c>
      <c r="H470" s="133">
        <f t="shared" si="62"/>
        <v>0</v>
      </c>
      <c r="I470" s="51" t="str">
        <f t="shared" si="63"/>
        <v>Nominal</v>
      </c>
      <c r="J470" s="132">
        <f t="shared" si="64"/>
        <v>0</v>
      </c>
      <c r="K470" s="156">
        <f>VLOOKUP(J470,'Radiation Sickness'!$B$5:$F$12,3,TRUE)</f>
        <v>0</v>
      </c>
      <c r="L470" s="156" t="str">
        <f>VLOOKUP(J470,'Radiation Sickness'!$B$5:$F$12,4,TRUE)</f>
        <v>1. Elevated</v>
      </c>
    </row>
    <row r="471" spans="2:12" ht="12.75">
      <c r="B471" s="82">
        <f t="shared" si="59"/>
        <v>3.120927519211873</v>
      </c>
      <c r="C471" s="79">
        <f t="shared" si="58"/>
        <v>434</v>
      </c>
      <c r="D471" s="48">
        <f>IF(C471&lt;=Configure!$E$54,C471/24,IF(C471&lt;=Configure!$E$55,C471/Configure!$E$54,C471/Configure!$E$55))</f>
        <v>18.083333333333332</v>
      </c>
      <c r="E471" s="54" t="str">
        <f>IF(C471&lt;=Configure!$E$54,Configure!$H$54,IF(C471&lt;=Configure!$E$55,Configure!$H$55,Configure!$H$56))</f>
        <v>Days</v>
      </c>
      <c r="F471" s="50">
        <f t="shared" si="60"/>
        <v>0</v>
      </c>
      <c r="G471" s="51" t="str">
        <f t="shared" si="61"/>
        <v>Normal</v>
      </c>
      <c r="H471" s="133">
        <f t="shared" si="62"/>
        <v>0</v>
      </c>
      <c r="I471" s="51" t="str">
        <f t="shared" si="63"/>
        <v>Nominal</v>
      </c>
      <c r="J471" s="132">
        <f t="shared" si="64"/>
        <v>0</v>
      </c>
      <c r="K471" s="156">
        <f>VLOOKUP(J471,'Radiation Sickness'!$B$5:$F$12,3,TRUE)</f>
        <v>0</v>
      </c>
      <c r="L471" s="156" t="str">
        <f>VLOOKUP(J471,'Radiation Sickness'!$B$5:$F$12,4,TRUE)</f>
        <v>1. Elevated</v>
      </c>
    </row>
    <row r="472" spans="2:12" ht="12.75">
      <c r="B472" s="82">
        <f t="shared" si="59"/>
        <v>3.122110254699119</v>
      </c>
      <c r="C472" s="79">
        <f t="shared" si="58"/>
        <v>435</v>
      </c>
      <c r="D472" s="48">
        <f>IF(C472&lt;=Configure!$E$54,C472/24,IF(C472&lt;=Configure!$E$55,C472/Configure!$E$54,C472/Configure!$E$55))</f>
        <v>18.125</v>
      </c>
      <c r="E472" s="54" t="str">
        <f>IF(C472&lt;=Configure!$E$54,Configure!$H$54,IF(C472&lt;=Configure!$E$55,Configure!$H$55,Configure!$H$56))</f>
        <v>Days</v>
      </c>
      <c r="F472" s="50">
        <f t="shared" si="60"/>
        <v>0</v>
      </c>
      <c r="G472" s="51" t="str">
        <f t="shared" si="61"/>
        <v>Normal</v>
      </c>
      <c r="H472" s="133">
        <f t="shared" si="62"/>
        <v>0</v>
      </c>
      <c r="I472" s="51" t="str">
        <f t="shared" si="63"/>
        <v>Nominal</v>
      </c>
      <c r="J472" s="132">
        <f t="shared" si="64"/>
        <v>0</v>
      </c>
      <c r="K472" s="156">
        <f>VLOOKUP(J472,'Radiation Sickness'!$B$5:$F$12,3,TRUE)</f>
        <v>0</v>
      </c>
      <c r="L472" s="156" t="str">
        <f>VLOOKUP(J472,'Radiation Sickness'!$B$5:$F$12,4,TRUE)</f>
        <v>1. Elevated</v>
      </c>
    </row>
    <row r="473" spans="2:12" ht="12.75">
      <c r="B473" s="82">
        <f t="shared" si="59"/>
        <v>3.1232902743734416</v>
      </c>
      <c r="C473" s="79">
        <f t="shared" si="58"/>
        <v>436</v>
      </c>
      <c r="D473" s="48">
        <f>IF(C473&lt;=Configure!$E$54,C473/24,IF(C473&lt;=Configure!$E$55,C473/Configure!$E$54,C473/Configure!$E$55))</f>
        <v>18.166666666666668</v>
      </c>
      <c r="E473" s="54" t="str">
        <f>IF(C473&lt;=Configure!$E$54,Configure!$H$54,IF(C473&lt;=Configure!$E$55,Configure!$H$55,Configure!$H$56))</f>
        <v>Days</v>
      </c>
      <c r="F473" s="50">
        <f t="shared" si="60"/>
        <v>0</v>
      </c>
      <c r="G473" s="51" t="str">
        <f t="shared" si="61"/>
        <v>Normal</v>
      </c>
      <c r="H473" s="133">
        <f t="shared" si="62"/>
        <v>0</v>
      </c>
      <c r="I473" s="51" t="str">
        <f t="shared" si="63"/>
        <v>Nominal</v>
      </c>
      <c r="J473" s="132">
        <f t="shared" si="64"/>
        <v>0</v>
      </c>
      <c r="K473" s="156">
        <f>VLOOKUP(J473,'Radiation Sickness'!$B$5:$F$12,3,TRUE)</f>
        <v>0</v>
      </c>
      <c r="L473" s="156" t="str">
        <f>VLOOKUP(J473,'Radiation Sickness'!$B$5:$F$12,4,TRUE)</f>
        <v>1. Elevated</v>
      </c>
    </row>
    <row r="474" spans="2:12" ht="12.75">
      <c r="B474" s="82">
        <f t="shared" si="59"/>
        <v>3.124467590678446</v>
      </c>
      <c r="C474" s="79">
        <f t="shared" si="58"/>
        <v>437</v>
      </c>
      <c r="D474" s="48">
        <f>IF(C474&lt;=Configure!$E$54,C474/24,IF(C474&lt;=Configure!$E$55,C474/Configure!$E$54,C474/Configure!$E$55))</f>
        <v>18.208333333333332</v>
      </c>
      <c r="E474" s="54" t="str">
        <f>IF(C474&lt;=Configure!$E$54,Configure!$H$54,IF(C474&lt;=Configure!$E$55,Configure!$H$55,Configure!$H$56))</f>
        <v>Days</v>
      </c>
      <c r="F474" s="50">
        <f t="shared" si="60"/>
        <v>0</v>
      </c>
      <c r="G474" s="51" t="str">
        <f t="shared" si="61"/>
        <v>Normal</v>
      </c>
      <c r="H474" s="133">
        <f t="shared" si="62"/>
        <v>0</v>
      </c>
      <c r="I474" s="51" t="str">
        <f t="shared" si="63"/>
        <v>Nominal</v>
      </c>
      <c r="J474" s="132">
        <f t="shared" si="64"/>
        <v>0</v>
      </c>
      <c r="K474" s="156">
        <f>VLOOKUP(J474,'Radiation Sickness'!$B$5:$F$12,3,TRUE)</f>
        <v>0</v>
      </c>
      <c r="L474" s="156" t="str">
        <f>VLOOKUP(J474,'Radiation Sickness'!$B$5:$F$12,4,TRUE)</f>
        <v>1. Elevated</v>
      </c>
    </row>
    <row r="475" spans="2:12" ht="12.75">
      <c r="B475" s="82">
        <f t="shared" si="59"/>
        <v>3.125642215972407</v>
      </c>
      <c r="C475" s="79">
        <f t="shared" si="58"/>
        <v>438</v>
      </c>
      <c r="D475" s="48">
        <f>IF(C475&lt;=Configure!$E$54,C475/24,IF(C475&lt;=Configure!$E$55,C475/Configure!$E$54,C475/Configure!$E$55))</f>
        <v>18.25</v>
      </c>
      <c r="E475" s="54" t="str">
        <f>IF(C475&lt;=Configure!$E$54,Configure!$H$54,IF(C475&lt;=Configure!$E$55,Configure!$H$55,Configure!$H$56))</f>
        <v>Days</v>
      </c>
      <c r="F475" s="50">
        <f t="shared" si="60"/>
        <v>0</v>
      </c>
      <c r="G475" s="51" t="str">
        <f t="shared" si="61"/>
        <v>Normal</v>
      </c>
      <c r="H475" s="133">
        <f t="shared" si="62"/>
        <v>0</v>
      </c>
      <c r="I475" s="51" t="str">
        <f t="shared" si="63"/>
        <v>Nominal</v>
      </c>
      <c r="J475" s="132">
        <f t="shared" si="64"/>
        <v>0</v>
      </c>
      <c r="K475" s="156">
        <f>VLOOKUP(J475,'Radiation Sickness'!$B$5:$F$12,3,TRUE)</f>
        <v>0</v>
      </c>
      <c r="L475" s="156" t="str">
        <f>VLOOKUP(J475,'Radiation Sickness'!$B$5:$F$12,4,TRUE)</f>
        <v>1. Elevated</v>
      </c>
    </row>
    <row r="476" spans="2:12" ht="12.75">
      <c r="B476" s="82">
        <f t="shared" si="59"/>
        <v>3.1268141625290515</v>
      </c>
      <c r="C476" s="79">
        <f t="shared" si="58"/>
        <v>439</v>
      </c>
      <c r="D476" s="48">
        <f>IF(C476&lt;=Configure!$E$54,C476/24,IF(C476&lt;=Configure!$E$55,C476/Configure!$E$54,C476/Configure!$E$55))</f>
        <v>18.291666666666668</v>
      </c>
      <c r="E476" s="54" t="str">
        <f>IF(C476&lt;=Configure!$E$54,Configure!$H$54,IF(C476&lt;=Configure!$E$55,Configure!$H$55,Configure!$H$56))</f>
        <v>Days</v>
      </c>
      <c r="F476" s="50">
        <f t="shared" si="60"/>
        <v>0</v>
      </c>
      <c r="G476" s="51" t="str">
        <f t="shared" si="61"/>
        <v>Normal</v>
      </c>
      <c r="H476" s="133">
        <f t="shared" si="62"/>
        <v>0</v>
      </c>
      <c r="I476" s="51" t="str">
        <f t="shared" si="63"/>
        <v>Nominal</v>
      </c>
      <c r="J476" s="132">
        <f t="shared" si="64"/>
        <v>0</v>
      </c>
      <c r="K476" s="156">
        <f>VLOOKUP(J476,'Radiation Sickness'!$B$5:$F$12,3,TRUE)</f>
        <v>0</v>
      </c>
      <c r="L476" s="156" t="str">
        <f>VLOOKUP(J476,'Radiation Sickness'!$B$5:$F$12,4,TRUE)</f>
        <v>1. Elevated</v>
      </c>
    </row>
    <row r="477" spans="2:12" ht="12.75">
      <c r="B477" s="82">
        <f t="shared" si="59"/>
        <v>3.1279834425383264</v>
      </c>
      <c r="C477" s="79">
        <f t="shared" si="58"/>
        <v>440</v>
      </c>
      <c r="D477" s="48">
        <f>IF(C477&lt;=Configure!$E$54,C477/24,IF(C477&lt;=Configure!$E$55,C477/Configure!$E$54,C477/Configure!$E$55))</f>
        <v>18.333333333333332</v>
      </c>
      <c r="E477" s="54" t="str">
        <f>IF(C477&lt;=Configure!$E$54,Configure!$H$54,IF(C477&lt;=Configure!$E$55,Configure!$H$55,Configure!$H$56))</f>
        <v>Days</v>
      </c>
      <c r="F477" s="50">
        <f t="shared" si="60"/>
        <v>0</v>
      </c>
      <c r="G477" s="51" t="str">
        <f t="shared" si="61"/>
        <v>Normal</v>
      </c>
      <c r="H477" s="133">
        <f t="shared" si="62"/>
        <v>0</v>
      </c>
      <c r="I477" s="51" t="str">
        <f t="shared" si="63"/>
        <v>Nominal</v>
      </c>
      <c r="J477" s="132">
        <f t="shared" si="64"/>
        <v>0</v>
      </c>
      <c r="K477" s="156">
        <f>VLOOKUP(J477,'Radiation Sickness'!$B$5:$F$12,3,TRUE)</f>
        <v>0</v>
      </c>
      <c r="L477" s="156" t="str">
        <f>VLOOKUP(J477,'Radiation Sickness'!$B$5:$F$12,4,TRUE)</f>
        <v>1. Elevated</v>
      </c>
    </row>
    <row r="478" spans="2:12" ht="12.75">
      <c r="B478" s="82">
        <f t="shared" si="59"/>
        <v>3.1291500681071596</v>
      </c>
      <c r="C478" s="79">
        <f t="shared" si="58"/>
        <v>441</v>
      </c>
      <c r="D478" s="48">
        <f>IF(C478&lt;=Configure!$E$54,C478/24,IF(C478&lt;=Configure!$E$55,C478/Configure!$E$54,C478/Configure!$E$55))</f>
        <v>18.375</v>
      </c>
      <c r="E478" s="54" t="str">
        <f>IF(C478&lt;=Configure!$E$54,Configure!$H$54,IF(C478&lt;=Configure!$E$55,Configure!$H$55,Configure!$H$56))</f>
        <v>Days</v>
      </c>
      <c r="F478" s="50">
        <f t="shared" si="60"/>
        <v>0</v>
      </c>
      <c r="G478" s="51" t="str">
        <f t="shared" si="61"/>
        <v>Normal</v>
      </c>
      <c r="H478" s="133">
        <f t="shared" si="62"/>
        <v>0</v>
      </c>
      <c r="I478" s="51" t="str">
        <f t="shared" si="63"/>
        <v>Nominal</v>
      </c>
      <c r="J478" s="132">
        <f t="shared" si="64"/>
        <v>0</v>
      </c>
      <c r="K478" s="156">
        <f>VLOOKUP(J478,'Radiation Sickness'!$B$5:$F$12,3,TRUE)</f>
        <v>0</v>
      </c>
      <c r="L478" s="156" t="str">
        <f>VLOOKUP(J478,'Radiation Sickness'!$B$5:$F$12,4,TRUE)</f>
        <v>1. Elevated</v>
      </c>
    </row>
    <row r="479" spans="2:12" ht="12.75">
      <c r="B479" s="82">
        <f t="shared" si="59"/>
        <v>3.1303140512602106</v>
      </c>
      <c r="C479" s="79">
        <f t="shared" si="58"/>
        <v>442</v>
      </c>
      <c r="D479" s="48">
        <f>IF(C479&lt;=Configure!$E$54,C479/24,IF(C479&lt;=Configure!$E$55,C479/Configure!$E$54,C479/Configure!$E$55))</f>
        <v>18.416666666666668</v>
      </c>
      <c r="E479" s="54" t="str">
        <f>IF(C479&lt;=Configure!$E$54,Configure!$H$54,IF(C479&lt;=Configure!$E$55,Configure!$H$55,Configure!$H$56))</f>
        <v>Days</v>
      </c>
      <c r="F479" s="50">
        <f t="shared" si="60"/>
        <v>0</v>
      </c>
      <c r="G479" s="51" t="str">
        <f t="shared" si="61"/>
        <v>Normal</v>
      </c>
      <c r="H479" s="133">
        <f t="shared" si="62"/>
        <v>0</v>
      </c>
      <c r="I479" s="51" t="str">
        <f t="shared" si="63"/>
        <v>Nominal</v>
      </c>
      <c r="J479" s="132">
        <f t="shared" si="64"/>
        <v>0</v>
      </c>
      <c r="K479" s="156">
        <f>VLOOKUP(J479,'Radiation Sickness'!$B$5:$F$12,3,TRUE)</f>
        <v>0</v>
      </c>
      <c r="L479" s="156" t="str">
        <f>VLOOKUP(J479,'Radiation Sickness'!$B$5:$F$12,4,TRUE)</f>
        <v>1. Elevated</v>
      </c>
    </row>
    <row r="480" spans="2:12" ht="12.75">
      <c r="B480" s="82">
        <f t="shared" si="59"/>
        <v>3.1314754039406183</v>
      </c>
      <c r="C480" s="79">
        <f t="shared" si="58"/>
        <v>443</v>
      </c>
      <c r="D480" s="48">
        <f>IF(C480&lt;=Configure!$E$54,C480/24,IF(C480&lt;=Configure!$E$55,C480/Configure!$E$54,C480/Configure!$E$55))</f>
        <v>18.458333333333332</v>
      </c>
      <c r="E480" s="54" t="str">
        <f>IF(C480&lt;=Configure!$E$54,Configure!$H$54,IF(C480&lt;=Configure!$E$55,Configure!$H$55,Configure!$H$56))</f>
        <v>Days</v>
      </c>
      <c r="F480" s="50">
        <f t="shared" si="60"/>
        <v>0</v>
      </c>
      <c r="G480" s="51" t="str">
        <f t="shared" si="61"/>
        <v>Normal</v>
      </c>
      <c r="H480" s="133">
        <f t="shared" si="62"/>
        <v>0</v>
      </c>
      <c r="I480" s="51" t="str">
        <f t="shared" si="63"/>
        <v>Nominal</v>
      </c>
      <c r="J480" s="132">
        <f t="shared" si="64"/>
        <v>0</v>
      </c>
      <c r="K480" s="156">
        <f>VLOOKUP(J480,'Radiation Sickness'!$B$5:$F$12,3,TRUE)</f>
        <v>0</v>
      </c>
      <c r="L480" s="156" t="str">
        <f>VLOOKUP(J480,'Radiation Sickness'!$B$5:$F$12,4,TRUE)</f>
        <v>1. Elevated</v>
      </c>
    </row>
    <row r="481" spans="2:12" ht="12.75">
      <c r="B481" s="82">
        <f t="shared" si="59"/>
        <v>3.132634138010731</v>
      </c>
      <c r="C481" s="79">
        <f t="shared" si="58"/>
        <v>444</v>
      </c>
      <c r="D481" s="48">
        <f>IF(C481&lt;=Configure!$E$54,C481/24,IF(C481&lt;=Configure!$E$55,C481/Configure!$E$54,C481/Configure!$E$55))</f>
        <v>18.5</v>
      </c>
      <c r="E481" s="54" t="str">
        <f>IF(C481&lt;=Configure!$E$54,Configure!$H$54,IF(C481&lt;=Configure!$E$55,Configure!$H$55,Configure!$H$56))</f>
        <v>Days</v>
      </c>
      <c r="F481" s="50">
        <f t="shared" si="60"/>
        <v>0</v>
      </c>
      <c r="G481" s="51" t="str">
        <f t="shared" si="61"/>
        <v>Normal</v>
      </c>
      <c r="H481" s="133">
        <f t="shared" si="62"/>
        <v>0</v>
      </c>
      <c r="I481" s="51" t="str">
        <f t="shared" si="63"/>
        <v>Nominal</v>
      </c>
      <c r="J481" s="132">
        <f t="shared" si="64"/>
        <v>0</v>
      </c>
      <c r="K481" s="156">
        <f>VLOOKUP(J481,'Radiation Sickness'!$B$5:$F$12,3,TRUE)</f>
        <v>0</v>
      </c>
      <c r="L481" s="156" t="str">
        <f>VLOOKUP(J481,'Radiation Sickness'!$B$5:$F$12,4,TRUE)</f>
        <v>1. Elevated</v>
      </c>
    </row>
    <row r="482" spans="2:12" ht="12.75">
      <c r="B482" s="82">
        <f t="shared" si="59"/>
        <v>3.133790265252838</v>
      </c>
      <c r="C482" s="79">
        <f t="shared" si="58"/>
        <v>445</v>
      </c>
      <c r="D482" s="48">
        <f>IF(C482&lt;=Configure!$E$54,C482/24,IF(C482&lt;=Configure!$E$55,C482/Configure!$E$54,C482/Configure!$E$55))</f>
        <v>18.541666666666668</v>
      </c>
      <c r="E482" s="54" t="str">
        <f>IF(C482&lt;=Configure!$E$54,Configure!$H$54,IF(C482&lt;=Configure!$E$55,Configure!$H$55,Configure!$H$56))</f>
        <v>Days</v>
      </c>
      <c r="F482" s="50">
        <f t="shared" si="60"/>
        <v>0</v>
      </c>
      <c r="G482" s="51" t="str">
        <f t="shared" si="61"/>
        <v>Normal</v>
      </c>
      <c r="H482" s="133">
        <f t="shared" si="62"/>
        <v>0</v>
      </c>
      <c r="I482" s="51" t="str">
        <f t="shared" si="63"/>
        <v>Nominal</v>
      </c>
      <c r="J482" s="132">
        <f t="shared" si="64"/>
        <v>0</v>
      </c>
      <c r="K482" s="156">
        <f>VLOOKUP(J482,'Radiation Sickness'!$B$5:$F$12,3,TRUE)</f>
        <v>0</v>
      </c>
      <c r="L482" s="156" t="str">
        <f>VLOOKUP(J482,'Radiation Sickness'!$B$5:$F$12,4,TRUE)</f>
        <v>1. Elevated</v>
      </c>
    </row>
    <row r="483" spans="2:12" ht="12.75">
      <c r="B483" s="82">
        <f t="shared" si="59"/>
        <v>3.134943797369886</v>
      </c>
      <c r="C483" s="79">
        <f t="shared" si="58"/>
        <v>446</v>
      </c>
      <c r="D483" s="48">
        <f>IF(C483&lt;=Configure!$E$54,C483/24,IF(C483&lt;=Configure!$E$55,C483/Configure!$E$54,C483/Configure!$E$55))</f>
        <v>18.583333333333332</v>
      </c>
      <c r="E483" s="54" t="str">
        <f>IF(C483&lt;=Configure!$E$54,Configure!$H$54,IF(C483&lt;=Configure!$E$55,Configure!$H$55,Configure!$H$56))</f>
        <v>Days</v>
      </c>
      <c r="F483" s="50">
        <f t="shared" si="60"/>
        <v>0</v>
      </c>
      <c r="G483" s="51" t="str">
        <f t="shared" si="61"/>
        <v>Normal</v>
      </c>
      <c r="H483" s="133">
        <f t="shared" si="62"/>
        <v>0</v>
      </c>
      <c r="I483" s="51" t="str">
        <f t="shared" si="63"/>
        <v>Nominal</v>
      </c>
      <c r="J483" s="132">
        <f t="shared" si="64"/>
        <v>0</v>
      </c>
      <c r="K483" s="156">
        <f>VLOOKUP(J483,'Radiation Sickness'!$B$5:$F$12,3,TRUE)</f>
        <v>0</v>
      </c>
      <c r="L483" s="156" t="str">
        <f>VLOOKUP(J483,'Radiation Sickness'!$B$5:$F$12,4,TRUE)</f>
        <v>1. Elevated</v>
      </c>
    </row>
    <row r="484" spans="2:12" ht="12.75">
      <c r="B484" s="82">
        <f t="shared" si="59"/>
        <v>3.1360947459861888</v>
      </c>
      <c r="C484" s="79">
        <f t="shared" si="58"/>
        <v>447</v>
      </c>
      <c r="D484" s="48">
        <f>IF(C484&lt;=Configure!$E$54,C484/24,IF(C484&lt;=Configure!$E$55,C484/Configure!$E$54,C484/Configure!$E$55))</f>
        <v>18.625</v>
      </c>
      <c r="E484" s="54" t="str">
        <f>IF(C484&lt;=Configure!$E$54,Configure!$H$54,IF(C484&lt;=Configure!$E$55,Configure!$H$55,Configure!$H$56))</f>
        <v>Days</v>
      </c>
      <c r="F484" s="50">
        <f t="shared" si="60"/>
        <v>0</v>
      </c>
      <c r="G484" s="51" t="str">
        <f t="shared" si="61"/>
        <v>Normal</v>
      </c>
      <c r="H484" s="133">
        <f t="shared" si="62"/>
        <v>0</v>
      </c>
      <c r="I484" s="51" t="str">
        <f t="shared" si="63"/>
        <v>Nominal</v>
      </c>
      <c r="J484" s="132">
        <f t="shared" si="64"/>
        <v>0</v>
      </c>
      <c r="K484" s="156">
        <f>VLOOKUP(J484,'Radiation Sickness'!$B$5:$F$12,3,TRUE)</f>
        <v>0</v>
      </c>
      <c r="L484" s="156" t="str">
        <f>VLOOKUP(J484,'Radiation Sickness'!$B$5:$F$12,4,TRUE)</f>
        <v>1. Elevated</v>
      </c>
    </row>
    <row r="485" spans="2:12" ht="12.75">
      <c r="B485" s="82">
        <f t="shared" si="59"/>
        <v>3.137243122648133</v>
      </c>
      <c r="C485" s="79">
        <f t="shared" si="58"/>
        <v>448</v>
      </c>
      <c r="D485" s="48">
        <f>IF(C485&lt;=Configure!$E$54,C485/24,IF(C485&lt;=Configure!$E$55,C485/Configure!$E$54,C485/Configure!$E$55))</f>
        <v>18.666666666666668</v>
      </c>
      <c r="E485" s="54" t="str">
        <f>IF(C485&lt;=Configure!$E$54,Configure!$H$54,IF(C485&lt;=Configure!$E$55,Configure!$H$55,Configure!$H$56))</f>
        <v>Days</v>
      </c>
      <c r="F485" s="50">
        <f t="shared" si="60"/>
        <v>0</v>
      </c>
      <c r="G485" s="51" t="str">
        <f t="shared" si="61"/>
        <v>Normal</v>
      </c>
      <c r="H485" s="133">
        <f t="shared" si="62"/>
        <v>0</v>
      </c>
      <c r="I485" s="51" t="str">
        <f t="shared" si="63"/>
        <v>Nominal</v>
      </c>
      <c r="J485" s="132">
        <f t="shared" si="64"/>
        <v>0</v>
      </c>
      <c r="K485" s="156">
        <f>VLOOKUP(J485,'Radiation Sickness'!$B$5:$F$12,3,TRUE)</f>
        <v>0</v>
      </c>
      <c r="L485" s="156" t="str">
        <f>VLOOKUP(J485,'Radiation Sickness'!$B$5:$F$12,4,TRUE)</f>
        <v>1. Elevated</v>
      </c>
    </row>
    <row r="486" spans="2:12" ht="12.75">
      <c r="B486" s="82">
        <f t="shared" si="59"/>
        <v>3.138388938824873</v>
      </c>
      <c r="C486" s="79">
        <f t="shared" si="58"/>
        <v>449</v>
      </c>
      <c r="D486" s="48">
        <f>IF(C486&lt;=Configure!$E$54,C486/24,IF(C486&lt;=Configure!$E$55,C486/Configure!$E$54,C486/Configure!$E$55))</f>
        <v>18.708333333333332</v>
      </c>
      <c r="E486" s="54" t="str">
        <f>IF(C486&lt;=Configure!$E$54,Configure!$H$54,IF(C486&lt;=Configure!$E$55,Configure!$H$55,Configure!$H$56))</f>
        <v>Days</v>
      </c>
      <c r="F486" s="50">
        <f t="shared" si="60"/>
        <v>0</v>
      </c>
      <c r="G486" s="51" t="str">
        <f t="shared" si="61"/>
        <v>Normal</v>
      </c>
      <c r="H486" s="133">
        <f t="shared" si="62"/>
        <v>0</v>
      </c>
      <c r="I486" s="51" t="str">
        <f t="shared" si="63"/>
        <v>Nominal</v>
      </c>
      <c r="J486" s="132">
        <f t="shared" si="64"/>
        <v>0</v>
      </c>
      <c r="K486" s="156">
        <f>VLOOKUP(J486,'Radiation Sickness'!$B$5:$F$12,3,TRUE)</f>
        <v>0</v>
      </c>
      <c r="L486" s="156" t="str">
        <f>VLOOKUP(J486,'Radiation Sickness'!$B$5:$F$12,4,TRUE)</f>
        <v>1. Elevated</v>
      </c>
    </row>
    <row r="487" spans="2:12" ht="12.75">
      <c r="B487" s="82">
        <f t="shared" si="59"/>
        <v>3.139532205909014</v>
      </c>
      <c r="C487" s="79">
        <f t="shared" si="58"/>
        <v>450</v>
      </c>
      <c r="D487" s="48">
        <f>IF(C487&lt;=Configure!$E$54,C487/24,IF(C487&lt;=Configure!$E$55,C487/Configure!$E$54,C487/Configure!$E$55))</f>
        <v>18.75</v>
      </c>
      <c r="E487" s="54" t="str">
        <f>IF(C487&lt;=Configure!$E$54,Configure!$H$54,IF(C487&lt;=Configure!$E$55,Configure!$H$55,Configure!$H$56))</f>
        <v>Days</v>
      </c>
      <c r="F487" s="50">
        <f t="shared" si="60"/>
        <v>0</v>
      </c>
      <c r="G487" s="51" t="str">
        <f t="shared" si="61"/>
        <v>Normal</v>
      </c>
      <c r="H487" s="133">
        <f t="shared" si="62"/>
        <v>0</v>
      </c>
      <c r="I487" s="51" t="str">
        <f t="shared" si="63"/>
        <v>Nominal</v>
      </c>
      <c r="J487" s="132">
        <f t="shared" si="64"/>
        <v>0</v>
      </c>
      <c r="K487" s="156">
        <f>VLOOKUP(J487,'Radiation Sickness'!$B$5:$F$12,3,TRUE)</f>
        <v>0</v>
      </c>
      <c r="L487" s="156" t="str">
        <f>VLOOKUP(J487,'Radiation Sickness'!$B$5:$F$12,4,TRUE)</f>
        <v>1. Elevated</v>
      </c>
    </row>
    <row r="488" spans="2:12" ht="12.75">
      <c r="B488" s="82">
        <f t="shared" si="59"/>
        <v>3.140672935217297</v>
      </c>
      <c r="C488" s="79">
        <f t="shared" si="58"/>
        <v>451</v>
      </c>
      <c r="D488" s="48">
        <f>IF(C488&lt;=Configure!$E$54,C488/24,IF(C488&lt;=Configure!$E$55,C488/Configure!$E$54,C488/Configure!$E$55))</f>
        <v>18.791666666666668</v>
      </c>
      <c r="E488" s="54" t="str">
        <f>IF(C488&lt;=Configure!$E$54,Configure!$H$54,IF(C488&lt;=Configure!$E$55,Configure!$H$55,Configure!$H$56))</f>
        <v>Days</v>
      </c>
      <c r="F488" s="50">
        <f t="shared" si="60"/>
        <v>0</v>
      </c>
      <c r="G488" s="51" t="str">
        <f t="shared" si="61"/>
        <v>Normal</v>
      </c>
      <c r="H488" s="133">
        <f t="shared" si="62"/>
        <v>0</v>
      </c>
      <c r="I488" s="51" t="str">
        <f t="shared" si="63"/>
        <v>Nominal</v>
      </c>
      <c r="J488" s="132">
        <f t="shared" si="64"/>
        <v>0</v>
      </c>
      <c r="K488" s="156">
        <f>VLOOKUP(J488,'Radiation Sickness'!$B$5:$F$12,3,TRUE)</f>
        <v>0</v>
      </c>
      <c r="L488" s="156" t="str">
        <f>VLOOKUP(J488,'Radiation Sickness'!$B$5:$F$12,4,TRUE)</f>
        <v>1. Elevated</v>
      </c>
    </row>
    <row r="489" spans="2:12" ht="12.75">
      <c r="B489" s="82">
        <f t="shared" si="59"/>
        <v>3.141811137991268</v>
      </c>
      <c r="C489" s="79">
        <f t="shared" si="58"/>
        <v>452</v>
      </c>
      <c r="D489" s="48">
        <f>IF(C489&lt;=Configure!$E$54,C489/24,IF(C489&lt;=Configure!$E$55,C489/Configure!$E$54,C489/Configure!$E$55))</f>
        <v>18.833333333333332</v>
      </c>
      <c r="E489" s="54" t="str">
        <f>IF(C489&lt;=Configure!$E$54,Configure!$H$54,IF(C489&lt;=Configure!$E$55,Configure!$H$55,Configure!$H$56))</f>
        <v>Days</v>
      </c>
      <c r="F489" s="50">
        <f t="shared" si="60"/>
        <v>0</v>
      </c>
      <c r="G489" s="51" t="str">
        <f t="shared" si="61"/>
        <v>Normal</v>
      </c>
      <c r="H489" s="133">
        <f t="shared" si="62"/>
        <v>0</v>
      </c>
      <c r="I489" s="51" t="str">
        <f t="shared" si="63"/>
        <v>Nominal</v>
      </c>
      <c r="J489" s="132">
        <f t="shared" si="64"/>
        <v>0</v>
      </c>
      <c r="K489" s="156">
        <f>VLOOKUP(J489,'Radiation Sickness'!$B$5:$F$12,3,TRUE)</f>
        <v>0</v>
      </c>
      <c r="L489" s="156" t="str">
        <f>VLOOKUP(J489,'Radiation Sickness'!$B$5:$F$12,4,TRUE)</f>
        <v>1. Elevated</v>
      </c>
    </row>
    <row r="490" spans="2:12" ht="12.75">
      <c r="B490" s="82">
        <f t="shared" si="59"/>
        <v>3.1429468253979427</v>
      </c>
      <c r="C490" s="79">
        <f t="shared" si="58"/>
        <v>453</v>
      </c>
      <c r="D490" s="48">
        <f>IF(C490&lt;=Configure!$E$54,C490/24,IF(C490&lt;=Configure!$E$55,C490/Configure!$E$54,C490/Configure!$E$55))</f>
        <v>18.875</v>
      </c>
      <c r="E490" s="54" t="str">
        <f>IF(C490&lt;=Configure!$E$54,Configure!$H$54,IF(C490&lt;=Configure!$E$55,Configure!$H$55,Configure!$H$56))</f>
        <v>Days</v>
      </c>
      <c r="F490" s="50">
        <f t="shared" si="60"/>
        <v>0</v>
      </c>
      <c r="G490" s="51" t="str">
        <f t="shared" si="61"/>
        <v>Normal</v>
      </c>
      <c r="H490" s="133">
        <f t="shared" si="62"/>
        <v>0</v>
      </c>
      <c r="I490" s="51" t="str">
        <f t="shared" si="63"/>
        <v>Nominal</v>
      </c>
      <c r="J490" s="132">
        <f t="shared" si="64"/>
        <v>0</v>
      </c>
      <c r="K490" s="156">
        <f>VLOOKUP(J490,'Radiation Sickness'!$B$5:$F$12,3,TRUE)</f>
        <v>0</v>
      </c>
      <c r="L490" s="156" t="str">
        <f>VLOOKUP(J490,'Radiation Sickness'!$B$5:$F$12,4,TRUE)</f>
        <v>1. Elevated</v>
      </c>
    </row>
    <row r="491" spans="2:12" ht="12.75">
      <c r="B491" s="82">
        <f t="shared" si="59"/>
        <v>3.1440800085304654</v>
      </c>
      <c r="C491" s="79">
        <f t="shared" si="58"/>
        <v>454</v>
      </c>
      <c r="D491" s="48">
        <f>IF(C491&lt;=Configure!$E$54,C491/24,IF(C491&lt;=Configure!$E$55,C491/Configure!$E$54,C491/Configure!$E$55))</f>
        <v>18.916666666666668</v>
      </c>
      <c r="E491" s="54" t="str">
        <f>IF(C491&lt;=Configure!$E$54,Configure!$H$54,IF(C491&lt;=Configure!$E$55,Configure!$H$55,Configure!$H$56))</f>
        <v>Days</v>
      </c>
      <c r="F491" s="50">
        <f t="shared" si="60"/>
        <v>0</v>
      </c>
      <c r="G491" s="51" t="str">
        <f t="shared" si="61"/>
        <v>Normal</v>
      </c>
      <c r="H491" s="133">
        <f t="shared" si="62"/>
        <v>0</v>
      </c>
      <c r="I491" s="51" t="str">
        <f t="shared" si="63"/>
        <v>Nominal</v>
      </c>
      <c r="J491" s="132">
        <f t="shared" si="64"/>
        <v>0</v>
      </c>
      <c r="K491" s="156">
        <f>VLOOKUP(J491,'Radiation Sickness'!$B$5:$F$12,3,TRUE)</f>
        <v>0</v>
      </c>
      <c r="L491" s="156" t="str">
        <f>VLOOKUP(J491,'Radiation Sickness'!$B$5:$F$12,4,TRUE)</f>
        <v>1. Elevated</v>
      </c>
    </row>
    <row r="492" spans="2:12" ht="12.75">
      <c r="B492" s="82">
        <f t="shared" si="59"/>
        <v>3.145210698408757</v>
      </c>
      <c r="C492" s="79">
        <f t="shared" si="58"/>
        <v>455</v>
      </c>
      <c r="D492" s="48">
        <f>IF(C492&lt;=Configure!$E$54,C492/24,IF(C492&lt;=Configure!$E$55,C492/Configure!$E$54,C492/Configure!$E$55))</f>
        <v>18.958333333333332</v>
      </c>
      <c r="E492" s="54" t="str">
        <f>IF(C492&lt;=Configure!$E$54,Configure!$H$54,IF(C492&lt;=Configure!$E$55,Configure!$H$55,Configure!$H$56))</f>
        <v>Days</v>
      </c>
      <c r="F492" s="50">
        <f t="shared" si="60"/>
        <v>0</v>
      </c>
      <c r="G492" s="51" t="str">
        <f t="shared" si="61"/>
        <v>Normal</v>
      </c>
      <c r="H492" s="133">
        <f t="shared" si="62"/>
        <v>0</v>
      </c>
      <c r="I492" s="51" t="str">
        <f t="shared" si="63"/>
        <v>Nominal</v>
      </c>
      <c r="J492" s="132">
        <f t="shared" si="64"/>
        <v>0</v>
      </c>
      <c r="K492" s="156">
        <f>VLOOKUP(J492,'Radiation Sickness'!$B$5:$F$12,3,TRUE)</f>
        <v>0</v>
      </c>
      <c r="L492" s="156" t="str">
        <f>VLOOKUP(J492,'Radiation Sickness'!$B$5:$F$12,4,TRUE)</f>
        <v>1. Elevated</v>
      </c>
    </row>
    <row r="493" spans="2:12" ht="12.75">
      <c r="B493" s="82">
        <f t="shared" si="59"/>
        <v>3.146338905980161</v>
      </c>
      <c r="C493" s="79">
        <f t="shared" si="58"/>
        <v>456</v>
      </c>
      <c r="D493" s="48">
        <f>IF(C493&lt;=Configure!$E$54,C493/24,IF(C493&lt;=Configure!$E$55,C493/Configure!$E$54,C493/Configure!$E$55))</f>
        <v>19</v>
      </c>
      <c r="E493" s="54" t="str">
        <f>IF(C493&lt;=Configure!$E$54,Configure!$H$54,IF(C493&lt;=Configure!$E$55,Configure!$H$55,Configure!$H$56))</f>
        <v>Days</v>
      </c>
      <c r="F493" s="50">
        <f t="shared" si="60"/>
        <v>0</v>
      </c>
      <c r="G493" s="51" t="str">
        <f t="shared" si="61"/>
        <v>Normal</v>
      </c>
      <c r="H493" s="133">
        <f t="shared" si="62"/>
        <v>0</v>
      </c>
      <c r="I493" s="51" t="str">
        <f t="shared" si="63"/>
        <v>Nominal</v>
      </c>
      <c r="J493" s="132">
        <f t="shared" si="64"/>
        <v>0</v>
      </c>
      <c r="K493" s="156">
        <f>VLOOKUP(J493,'Radiation Sickness'!$B$5:$F$12,3,TRUE)</f>
        <v>0</v>
      </c>
      <c r="L493" s="156" t="str">
        <f>VLOOKUP(J493,'Radiation Sickness'!$B$5:$F$12,4,TRUE)</f>
        <v>1. Elevated</v>
      </c>
    </row>
    <row r="494" spans="2:12" ht="12.75">
      <c r="B494" s="82">
        <f t="shared" si="59"/>
        <v>3.147464642120076</v>
      </c>
      <c r="C494" s="79">
        <f t="shared" si="58"/>
        <v>457</v>
      </c>
      <c r="D494" s="48">
        <f>IF(C494&lt;=Configure!$E$54,C494/24,IF(C494&lt;=Configure!$E$55,C494/Configure!$E$54,C494/Configure!$E$55))</f>
        <v>19.041666666666668</v>
      </c>
      <c r="E494" s="54" t="str">
        <f>IF(C494&lt;=Configure!$E$54,Configure!$H$54,IF(C494&lt;=Configure!$E$55,Configure!$H$55,Configure!$H$56))</f>
        <v>Days</v>
      </c>
      <c r="F494" s="50">
        <f t="shared" si="60"/>
        <v>0</v>
      </c>
      <c r="G494" s="51" t="str">
        <f t="shared" si="61"/>
        <v>Normal</v>
      </c>
      <c r="H494" s="133">
        <f t="shared" si="62"/>
        <v>0</v>
      </c>
      <c r="I494" s="51" t="str">
        <f t="shared" si="63"/>
        <v>Nominal</v>
      </c>
      <c r="J494" s="132">
        <f t="shared" si="64"/>
        <v>0</v>
      </c>
      <c r="K494" s="156">
        <f>VLOOKUP(J494,'Radiation Sickness'!$B$5:$F$12,3,TRUE)</f>
        <v>0</v>
      </c>
      <c r="L494" s="156" t="str">
        <f>VLOOKUP(J494,'Radiation Sickness'!$B$5:$F$12,4,TRUE)</f>
        <v>1. Elevated</v>
      </c>
    </row>
    <row r="495" spans="2:12" ht="12.75">
      <c r="B495" s="82">
        <f t="shared" si="59"/>
        <v>3.148587917632587</v>
      </c>
      <c r="C495" s="79">
        <f t="shared" si="58"/>
        <v>458</v>
      </c>
      <c r="D495" s="48">
        <f>IF(C495&lt;=Configure!$E$54,C495/24,IF(C495&lt;=Configure!$E$55,C495/Configure!$E$54,C495/Configure!$E$55))</f>
        <v>19.083333333333332</v>
      </c>
      <c r="E495" s="54" t="str">
        <f>IF(C495&lt;=Configure!$E$54,Configure!$H$54,IF(C495&lt;=Configure!$E$55,Configure!$H$55,Configure!$H$56))</f>
        <v>Days</v>
      </c>
      <c r="F495" s="50">
        <f t="shared" si="60"/>
        <v>0</v>
      </c>
      <c r="G495" s="51" t="str">
        <f t="shared" si="61"/>
        <v>Normal</v>
      </c>
      <c r="H495" s="133">
        <f t="shared" si="62"/>
        <v>0</v>
      </c>
      <c r="I495" s="51" t="str">
        <f t="shared" si="63"/>
        <v>Nominal</v>
      </c>
      <c r="J495" s="132">
        <f t="shared" si="64"/>
        <v>0</v>
      </c>
      <c r="K495" s="156">
        <f>VLOOKUP(J495,'Radiation Sickness'!$B$5:$F$12,3,TRUE)</f>
        <v>0</v>
      </c>
      <c r="L495" s="156" t="str">
        <f>VLOOKUP(J495,'Radiation Sickness'!$B$5:$F$12,4,TRUE)</f>
        <v>1. Elevated</v>
      </c>
    </row>
    <row r="496" spans="2:12" ht="12.75">
      <c r="B496" s="82">
        <f t="shared" si="59"/>
        <v>3.1497087432510864</v>
      </c>
      <c r="C496" s="79">
        <f t="shared" si="58"/>
        <v>459</v>
      </c>
      <c r="D496" s="48">
        <f>IF(C496&lt;=Configure!$E$54,C496/24,IF(C496&lt;=Configure!$E$55,C496/Configure!$E$54,C496/Configure!$E$55))</f>
        <v>19.125</v>
      </c>
      <c r="E496" s="54" t="str">
        <f>IF(C496&lt;=Configure!$E$54,Configure!$H$54,IF(C496&lt;=Configure!$E$55,Configure!$H$55,Configure!$H$56))</f>
        <v>Days</v>
      </c>
      <c r="F496" s="50">
        <f t="shared" si="60"/>
        <v>0</v>
      </c>
      <c r="G496" s="51" t="str">
        <f t="shared" si="61"/>
        <v>Normal</v>
      </c>
      <c r="H496" s="133">
        <f t="shared" si="62"/>
        <v>0</v>
      </c>
      <c r="I496" s="51" t="str">
        <f t="shared" si="63"/>
        <v>Nominal</v>
      </c>
      <c r="J496" s="132">
        <f t="shared" si="64"/>
        <v>0</v>
      </c>
      <c r="K496" s="156">
        <f>VLOOKUP(J496,'Radiation Sickness'!$B$5:$F$12,3,TRUE)</f>
        <v>0</v>
      </c>
      <c r="L496" s="156" t="str">
        <f>VLOOKUP(J496,'Radiation Sickness'!$B$5:$F$12,4,TRUE)</f>
        <v>1. Elevated</v>
      </c>
    </row>
    <row r="497" spans="2:12" ht="12.75">
      <c r="B497" s="82">
        <f t="shared" si="59"/>
        <v>3.150827129638892</v>
      </c>
      <c r="C497" s="79">
        <f t="shared" si="58"/>
        <v>460</v>
      </c>
      <c r="D497" s="48">
        <f>IF(C497&lt;=Configure!$E$54,C497/24,IF(C497&lt;=Configure!$E$55,C497/Configure!$E$54,C497/Configure!$E$55))</f>
        <v>19.166666666666668</v>
      </c>
      <c r="E497" s="54" t="str">
        <f>IF(C497&lt;=Configure!$E$54,Configure!$H$54,IF(C497&lt;=Configure!$E$55,Configure!$H$55,Configure!$H$56))</f>
        <v>Days</v>
      </c>
      <c r="F497" s="50">
        <f t="shared" si="60"/>
        <v>0</v>
      </c>
      <c r="G497" s="51" t="str">
        <f t="shared" si="61"/>
        <v>Normal</v>
      </c>
      <c r="H497" s="133">
        <f t="shared" si="62"/>
        <v>0</v>
      </c>
      <c r="I497" s="51" t="str">
        <f t="shared" si="63"/>
        <v>Nominal</v>
      </c>
      <c r="J497" s="132">
        <f t="shared" si="64"/>
        <v>0</v>
      </c>
      <c r="K497" s="156">
        <f>VLOOKUP(J497,'Radiation Sickness'!$B$5:$F$12,3,TRUE)</f>
        <v>0</v>
      </c>
      <c r="L497" s="156" t="str">
        <f>VLOOKUP(J497,'Radiation Sickness'!$B$5:$F$12,4,TRUE)</f>
        <v>1. Elevated</v>
      </c>
    </row>
    <row r="498" spans="2:12" ht="12.75">
      <c r="B498" s="82">
        <f t="shared" si="59"/>
        <v>3.1519430873898506</v>
      </c>
      <c r="C498" s="79">
        <f t="shared" si="58"/>
        <v>461</v>
      </c>
      <c r="D498" s="48">
        <f>IF(C498&lt;=Configure!$E$54,C498/24,IF(C498&lt;=Configure!$E$55,C498/Configure!$E$54,C498/Configure!$E$55))</f>
        <v>19.208333333333332</v>
      </c>
      <c r="E498" s="54" t="str">
        <f>IF(C498&lt;=Configure!$E$54,Configure!$H$54,IF(C498&lt;=Configure!$E$55,Configure!$H$55,Configure!$H$56))</f>
        <v>Days</v>
      </c>
      <c r="F498" s="50">
        <f t="shared" si="60"/>
        <v>0</v>
      </c>
      <c r="G498" s="51" t="str">
        <f t="shared" si="61"/>
        <v>Normal</v>
      </c>
      <c r="H498" s="133">
        <f t="shared" si="62"/>
        <v>0</v>
      </c>
      <c r="I498" s="51" t="str">
        <f t="shared" si="63"/>
        <v>Nominal</v>
      </c>
      <c r="J498" s="132">
        <f t="shared" si="64"/>
        <v>0</v>
      </c>
      <c r="K498" s="156">
        <f>VLOOKUP(J498,'Radiation Sickness'!$B$5:$F$12,3,TRUE)</f>
        <v>0</v>
      </c>
      <c r="L498" s="156" t="str">
        <f>VLOOKUP(J498,'Radiation Sickness'!$B$5:$F$12,4,TRUE)</f>
        <v>1. Elevated</v>
      </c>
    </row>
    <row r="499" spans="2:12" ht="12.75">
      <c r="B499" s="82">
        <f t="shared" si="59"/>
        <v>3.1530566270289455</v>
      </c>
      <c r="C499" s="79">
        <f t="shared" si="58"/>
        <v>462</v>
      </c>
      <c r="D499" s="48">
        <f>IF(C499&lt;=Configure!$E$54,C499/24,IF(C499&lt;=Configure!$E$55,C499/Configure!$E$54,C499/Configure!$E$55))</f>
        <v>19.25</v>
      </c>
      <c r="E499" s="54" t="str">
        <f>IF(C499&lt;=Configure!$E$54,Configure!$H$54,IF(C499&lt;=Configure!$E$55,Configure!$H$55,Configure!$H$56))</f>
        <v>Days</v>
      </c>
      <c r="F499" s="50">
        <f t="shared" si="60"/>
        <v>0</v>
      </c>
      <c r="G499" s="51" t="str">
        <f t="shared" si="61"/>
        <v>Normal</v>
      </c>
      <c r="H499" s="133">
        <f t="shared" si="62"/>
        <v>0</v>
      </c>
      <c r="I499" s="51" t="str">
        <f t="shared" si="63"/>
        <v>Nominal</v>
      </c>
      <c r="J499" s="132">
        <f t="shared" si="64"/>
        <v>0</v>
      </c>
      <c r="K499" s="156">
        <f>VLOOKUP(J499,'Radiation Sickness'!$B$5:$F$12,3,TRUE)</f>
        <v>0</v>
      </c>
      <c r="L499" s="156" t="str">
        <f>VLOOKUP(J499,'Radiation Sickness'!$B$5:$F$12,4,TRUE)</f>
        <v>1. Elevated</v>
      </c>
    </row>
    <row r="500" spans="2:12" ht="12.75">
      <c r="B500" s="82">
        <f t="shared" si="59"/>
        <v>3.154167759012889</v>
      </c>
      <c r="C500" s="79">
        <f t="shared" si="58"/>
        <v>463</v>
      </c>
      <c r="D500" s="48">
        <f>IF(C500&lt;=Configure!$E$54,C500/24,IF(C500&lt;=Configure!$E$55,C500/Configure!$E$54,C500/Configure!$E$55))</f>
        <v>19.291666666666668</v>
      </c>
      <c r="E500" s="54" t="str">
        <f>IF(C500&lt;=Configure!$E$54,Configure!$H$54,IF(C500&lt;=Configure!$E$55,Configure!$H$55,Configure!$H$56))</f>
        <v>Days</v>
      </c>
      <c r="F500" s="50">
        <f t="shared" si="60"/>
        <v>0</v>
      </c>
      <c r="G500" s="51" t="str">
        <f t="shared" si="61"/>
        <v>Normal</v>
      </c>
      <c r="H500" s="133">
        <f t="shared" si="62"/>
        <v>0</v>
      </c>
      <c r="I500" s="51" t="str">
        <f t="shared" si="63"/>
        <v>Nominal</v>
      </c>
      <c r="J500" s="132">
        <f t="shared" si="64"/>
        <v>0</v>
      </c>
      <c r="K500" s="156">
        <f>VLOOKUP(J500,'Radiation Sickness'!$B$5:$F$12,3,TRUE)</f>
        <v>0</v>
      </c>
      <c r="L500" s="156" t="str">
        <f>VLOOKUP(J500,'Radiation Sickness'!$B$5:$F$12,4,TRUE)</f>
        <v>1. Elevated</v>
      </c>
    </row>
    <row r="501" spans="2:12" ht="12.75">
      <c r="B501" s="82">
        <f t="shared" si="59"/>
        <v>3.1552764937307116</v>
      </c>
      <c r="C501" s="79">
        <f t="shared" si="58"/>
        <v>464</v>
      </c>
      <c r="D501" s="48">
        <f>IF(C501&lt;=Configure!$E$54,C501/24,IF(C501&lt;=Configure!$E$55,C501/Configure!$E$54,C501/Configure!$E$55))</f>
        <v>19.333333333333332</v>
      </c>
      <c r="E501" s="54" t="str">
        <f>IF(C501&lt;=Configure!$E$54,Configure!$H$54,IF(C501&lt;=Configure!$E$55,Configure!$H$55,Configure!$H$56))</f>
        <v>Days</v>
      </c>
      <c r="F501" s="50">
        <f t="shared" si="60"/>
        <v>0</v>
      </c>
      <c r="G501" s="51" t="str">
        <f t="shared" si="61"/>
        <v>Normal</v>
      </c>
      <c r="H501" s="133">
        <f t="shared" si="62"/>
        <v>0</v>
      </c>
      <c r="I501" s="51" t="str">
        <f t="shared" si="63"/>
        <v>Nominal</v>
      </c>
      <c r="J501" s="132">
        <f t="shared" si="64"/>
        <v>0</v>
      </c>
      <c r="K501" s="156">
        <f>VLOOKUP(J501,'Radiation Sickness'!$B$5:$F$12,3,TRUE)</f>
        <v>0</v>
      </c>
      <c r="L501" s="156" t="str">
        <f>VLOOKUP(J501,'Radiation Sickness'!$B$5:$F$12,4,TRUE)</f>
        <v>1. Elevated</v>
      </c>
    </row>
    <row r="502" spans="2:12" ht="12.75">
      <c r="B502" s="82">
        <f t="shared" si="59"/>
        <v>3.1563828415043464</v>
      </c>
      <c r="C502" s="79">
        <f t="shared" si="58"/>
        <v>465</v>
      </c>
      <c r="D502" s="48">
        <f>IF(C502&lt;=Configure!$E$54,C502/24,IF(C502&lt;=Configure!$E$55,C502/Configure!$E$54,C502/Configure!$E$55))</f>
        <v>19.375</v>
      </c>
      <c r="E502" s="54" t="str">
        <f>IF(C502&lt;=Configure!$E$54,Configure!$H$54,IF(C502&lt;=Configure!$E$55,Configure!$H$55,Configure!$H$56))</f>
        <v>Days</v>
      </c>
      <c r="F502" s="50">
        <f t="shared" si="60"/>
        <v>0</v>
      </c>
      <c r="G502" s="51" t="str">
        <f t="shared" si="61"/>
        <v>Normal</v>
      </c>
      <c r="H502" s="133">
        <f t="shared" si="62"/>
        <v>0</v>
      </c>
      <c r="I502" s="51" t="str">
        <f t="shared" si="63"/>
        <v>Nominal</v>
      </c>
      <c r="J502" s="132">
        <f t="shared" si="64"/>
        <v>0</v>
      </c>
      <c r="K502" s="156">
        <f>VLOOKUP(J502,'Radiation Sickness'!$B$5:$F$12,3,TRUE)</f>
        <v>0</v>
      </c>
      <c r="L502" s="156" t="str">
        <f>VLOOKUP(J502,'Radiation Sickness'!$B$5:$F$12,4,TRUE)</f>
        <v>1. Elevated</v>
      </c>
    </row>
    <row r="503" spans="2:12" ht="12.75">
      <c r="B503" s="82">
        <f t="shared" si="59"/>
        <v>3.157486812589205</v>
      </c>
      <c r="C503" s="79">
        <f t="shared" si="58"/>
        <v>466</v>
      </c>
      <c r="D503" s="48">
        <f>IF(C503&lt;=Configure!$E$54,C503/24,IF(C503&lt;=Configure!$E$55,C503/Configure!$E$54,C503/Configure!$E$55))</f>
        <v>19.416666666666668</v>
      </c>
      <c r="E503" s="54" t="str">
        <f>IF(C503&lt;=Configure!$E$54,Configure!$H$54,IF(C503&lt;=Configure!$E$55,Configure!$H$55,Configure!$H$56))</f>
        <v>Days</v>
      </c>
      <c r="F503" s="50">
        <f t="shared" si="60"/>
        <v>0</v>
      </c>
      <c r="G503" s="51" t="str">
        <f t="shared" si="61"/>
        <v>Normal</v>
      </c>
      <c r="H503" s="133">
        <f t="shared" si="62"/>
        <v>0</v>
      </c>
      <c r="I503" s="51" t="str">
        <f t="shared" si="63"/>
        <v>Nominal</v>
      </c>
      <c r="J503" s="132">
        <f t="shared" si="64"/>
        <v>0</v>
      </c>
      <c r="K503" s="156">
        <f>VLOOKUP(J503,'Radiation Sickness'!$B$5:$F$12,3,TRUE)</f>
        <v>0</v>
      </c>
      <c r="L503" s="156" t="str">
        <f>VLOOKUP(J503,'Radiation Sickness'!$B$5:$F$12,4,TRUE)</f>
        <v>1. Elevated</v>
      </c>
    </row>
    <row r="504" spans="2:12" ht="12.75">
      <c r="B504" s="82">
        <f t="shared" si="59"/>
        <v>3.1585884171747467</v>
      </c>
      <c r="C504" s="79">
        <f t="shared" si="58"/>
        <v>467</v>
      </c>
      <c r="D504" s="48">
        <f>IF(C504&lt;=Configure!$E$54,C504/24,IF(C504&lt;=Configure!$E$55,C504/Configure!$E$54,C504/Configure!$E$55))</f>
        <v>19.458333333333332</v>
      </c>
      <c r="E504" s="54" t="str">
        <f>IF(C504&lt;=Configure!$E$54,Configure!$H$54,IF(C504&lt;=Configure!$E$55,Configure!$H$55,Configure!$H$56))</f>
        <v>Days</v>
      </c>
      <c r="F504" s="50">
        <f t="shared" si="60"/>
        <v>0</v>
      </c>
      <c r="G504" s="51" t="str">
        <f t="shared" si="61"/>
        <v>Normal</v>
      </c>
      <c r="H504" s="133">
        <f t="shared" si="62"/>
        <v>0</v>
      </c>
      <c r="I504" s="51" t="str">
        <f t="shared" si="63"/>
        <v>Nominal</v>
      </c>
      <c r="J504" s="132">
        <f t="shared" si="64"/>
        <v>0</v>
      </c>
      <c r="K504" s="156">
        <f>VLOOKUP(J504,'Radiation Sickness'!$B$5:$F$12,3,TRUE)</f>
        <v>0</v>
      </c>
      <c r="L504" s="156" t="str">
        <f>VLOOKUP(J504,'Radiation Sickness'!$B$5:$F$12,4,TRUE)</f>
        <v>1. Elevated</v>
      </c>
    </row>
    <row r="505" spans="2:12" ht="12.75">
      <c r="B505" s="82">
        <f t="shared" si="59"/>
        <v>3.1596876653850448</v>
      </c>
      <c r="C505" s="79">
        <f t="shared" si="58"/>
        <v>468</v>
      </c>
      <c r="D505" s="48">
        <f>IF(C505&lt;=Configure!$E$54,C505/24,IF(C505&lt;=Configure!$E$55,C505/Configure!$E$54,C505/Configure!$E$55))</f>
        <v>19.5</v>
      </c>
      <c r="E505" s="54" t="str">
        <f>IF(C505&lt;=Configure!$E$54,Configure!$H$54,IF(C505&lt;=Configure!$E$55,Configure!$H$55,Configure!$H$56))</f>
        <v>Days</v>
      </c>
      <c r="F505" s="50">
        <f t="shared" si="60"/>
        <v>0</v>
      </c>
      <c r="G505" s="51" t="str">
        <f t="shared" si="61"/>
        <v>Normal</v>
      </c>
      <c r="H505" s="133">
        <f t="shared" si="62"/>
        <v>0</v>
      </c>
      <c r="I505" s="51" t="str">
        <f t="shared" si="63"/>
        <v>Nominal</v>
      </c>
      <c r="J505" s="132">
        <f t="shared" si="64"/>
        <v>0</v>
      </c>
      <c r="K505" s="156">
        <f>VLOOKUP(J505,'Radiation Sickness'!$B$5:$F$12,3,TRUE)</f>
        <v>0</v>
      </c>
      <c r="L505" s="156" t="str">
        <f>VLOOKUP(J505,'Radiation Sickness'!$B$5:$F$12,4,TRUE)</f>
        <v>1. Elevated</v>
      </c>
    </row>
    <row r="506" spans="2:12" ht="12.75">
      <c r="B506" s="82">
        <f t="shared" si="59"/>
        <v>3.1607845672793426</v>
      </c>
      <c r="C506" s="79">
        <f t="shared" si="58"/>
        <v>469</v>
      </c>
      <c r="D506" s="48">
        <f>IF(C506&lt;=Configure!$E$54,C506/24,IF(C506&lt;=Configure!$E$55,C506/Configure!$E$54,C506/Configure!$E$55))</f>
        <v>19.541666666666668</v>
      </c>
      <c r="E506" s="54" t="str">
        <f>IF(C506&lt;=Configure!$E$54,Configure!$H$54,IF(C506&lt;=Configure!$E$55,Configure!$H$55,Configure!$H$56))</f>
        <v>Days</v>
      </c>
      <c r="F506" s="50">
        <f t="shared" si="60"/>
        <v>0</v>
      </c>
      <c r="G506" s="51" t="str">
        <f t="shared" si="61"/>
        <v>Normal</v>
      </c>
      <c r="H506" s="133">
        <f t="shared" si="62"/>
        <v>0</v>
      </c>
      <c r="I506" s="51" t="str">
        <f t="shared" si="63"/>
        <v>Nominal</v>
      </c>
      <c r="J506" s="132">
        <f t="shared" si="64"/>
        <v>0</v>
      </c>
      <c r="K506" s="156">
        <f>VLOOKUP(J506,'Radiation Sickness'!$B$5:$F$12,3,TRUE)</f>
        <v>0</v>
      </c>
      <c r="L506" s="156" t="str">
        <f>VLOOKUP(J506,'Radiation Sickness'!$B$5:$F$12,4,TRUE)</f>
        <v>1. Elevated</v>
      </c>
    </row>
    <row r="507" spans="2:12" ht="12.75">
      <c r="B507" s="82">
        <f t="shared" si="59"/>
        <v>3.161879132852609</v>
      </c>
      <c r="C507" s="79">
        <f t="shared" si="58"/>
        <v>470</v>
      </c>
      <c r="D507" s="48">
        <f>IF(C507&lt;=Configure!$E$54,C507/24,IF(C507&lt;=Configure!$E$55,C507/Configure!$E$54,C507/Configure!$E$55))</f>
        <v>19.583333333333332</v>
      </c>
      <c r="E507" s="54" t="str">
        <f>IF(C507&lt;=Configure!$E$54,Configure!$H$54,IF(C507&lt;=Configure!$E$55,Configure!$H$55,Configure!$H$56))</f>
        <v>Days</v>
      </c>
      <c r="F507" s="50">
        <f t="shared" si="60"/>
        <v>0</v>
      </c>
      <c r="G507" s="51" t="str">
        <f t="shared" si="61"/>
        <v>Normal</v>
      </c>
      <c r="H507" s="133">
        <f t="shared" si="62"/>
        <v>0</v>
      </c>
      <c r="I507" s="51" t="str">
        <f t="shared" si="63"/>
        <v>Nominal</v>
      </c>
      <c r="J507" s="132">
        <f t="shared" si="64"/>
        <v>0</v>
      </c>
      <c r="K507" s="156">
        <f>VLOOKUP(J507,'Radiation Sickness'!$B$5:$F$12,3,TRUE)</f>
        <v>0</v>
      </c>
      <c r="L507" s="156" t="str">
        <f>VLOOKUP(J507,'Radiation Sickness'!$B$5:$F$12,4,TRUE)</f>
        <v>1. Elevated</v>
      </c>
    </row>
    <row r="508" spans="2:12" ht="12.75">
      <c r="B508" s="82">
        <f t="shared" si="59"/>
        <v>3.1629713720360804</v>
      </c>
      <c r="C508" s="79">
        <f t="shared" si="58"/>
        <v>471</v>
      </c>
      <c r="D508" s="48">
        <f>IF(C508&lt;=Configure!$E$54,C508/24,IF(C508&lt;=Configure!$E$55,C508/Configure!$E$54,C508/Configure!$E$55))</f>
        <v>19.625</v>
      </c>
      <c r="E508" s="54" t="str">
        <f>IF(C508&lt;=Configure!$E$54,Configure!$H$54,IF(C508&lt;=Configure!$E$55,Configure!$H$55,Configure!$H$56))</f>
        <v>Days</v>
      </c>
      <c r="F508" s="50">
        <f t="shared" si="60"/>
        <v>0</v>
      </c>
      <c r="G508" s="51" t="str">
        <f t="shared" si="61"/>
        <v>Normal</v>
      </c>
      <c r="H508" s="133">
        <f t="shared" si="62"/>
        <v>0</v>
      </c>
      <c r="I508" s="51" t="str">
        <f t="shared" si="63"/>
        <v>Nominal</v>
      </c>
      <c r="J508" s="132">
        <f t="shared" si="64"/>
        <v>0</v>
      </c>
      <c r="K508" s="156">
        <f>VLOOKUP(J508,'Radiation Sickness'!$B$5:$F$12,3,TRUE)</f>
        <v>0</v>
      </c>
      <c r="L508" s="156" t="str">
        <f>VLOOKUP(J508,'Radiation Sickness'!$B$5:$F$12,4,TRUE)</f>
        <v>1. Elevated</v>
      </c>
    </row>
    <row r="509" spans="2:12" ht="12.75">
      <c r="B509" s="82">
        <f t="shared" si="59"/>
        <v>3.164061294697806</v>
      </c>
      <c r="C509" s="79">
        <f t="shared" si="58"/>
        <v>472</v>
      </c>
      <c r="D509" s="48">
        <f>IF(C509&lt;=Configure!$E$54,C509/24,IF(C509&lt;=Configure!$E$55,C509/Configure!$E$54,C509/Configure!$E$55))</f>
        <v>19.666666666666668</v>
      </c>
      <c r="E509" s="54" t="str">
        <f>IF(C509&lt;=Configure!$E$54,Configure!$H$54,IF(C509&lt;=Configure!$E$55,Configure!$H$55,Configure!$H$56))</f>
        <v>Days</v>
      </c>
      <c r="F509" s="50">
        <f t="shared" si="60"/>
        <v>0</v>
      </c>
      <c r="G509" s="51" t="str">
        <f t="shared" si="61"/>
        <v>Normal</v>
      </c>
      <c r="H509" s="133">
        <f t="shared" si="62"/>
        <v>0</v>
      </c>
      <c r="I509" s="51" t="str">
        <f t="shared" si="63"/>
        <v>Nominal</v>
      </c>
      <c r="J509" s="132">
        <f t="shared" si="64"/>
        <v>0</v>
      </c>
      <c r="K509" s="156">
        <f>VLOOKUP(J509,'Radiation Sickness'!$B$5:$F$12,3,TRUE)</f>
        <v>0</v>
      </c>
      <c r="L509" s="156" t="str">
        <f>VLOOKUP(J509,'Radiation Sickness'!$B$5:$F$12,4,TRUE)</f>
        <v>1. Elevated</v>
      </c>
    </row>
    <row r="510" spans="2:12" ht="12.75">
      <c r="B510" s="82">
        <f t="shared" si="59"/>
        <v>3.16514891064318</v>
      </c>
      <c r="C510" s="79">
        <f t="shared" si="58"/>
        <v>473</v>
      </c>
      <c r="D510" s="48">
        <f>IF(C510&lt;=Configure!$E$54,C510/24,IF(C510&lt;=Configure!$E$55,C510/Configure!$E$54,C510/Configure!$E$55))</f>
        <v>19.708333333333332</v>
      </c>
      <c r="E510" s="54" t="str">
        <f>IF(C510&lt;=Configure!$E$54,Configure!$H$54,IF(C510&lt;=Configure!$E$55,Configure!$H$55,Configure!$H$56))</f>
        <v>Days</v>
      </c>
      <c r="F510" s="50">
        <f t="shared" si="60"/>
        <v>0</v>
      </c>
      <c r="G510" s="51" t="str">
        <f t="shared" si="61"/>
        <v>Normal</v>
      </c>
      <c r="H510" s="133">
        <f t="shared" si="62"/>
        <v>0</v>
      </c>
      <c r="I510" s="51" t="str">
        <f t="shared" si="63"/>
        <v>Nominal</v>
      </c>
      <c r="J510" s="132">
        <f t="shared" si="64"/>
        <v>0</v>
      </c>
      <c r="K510" s="156">
        <f>VLOOKUP(J510,'Radiation Sickness'!$B$5:$F$12,3,TRUE)</f>
        <v>0</v>
      </c>
      <c r="L510" s="156" t="str">
        <f>VLOOKUP(J510,'Radiation Sickness'!$B$5:$F$12,4,TRUE)</f>
        <v>1. Elevated</v>
      </c>
    </row>
    <row r="511" spans="2:12" ht="12.75">
      <c r="B511" s="82">
        <f t="shared" si="59"/>
        <v>3.1662342296154713</v>
      </c>
      <c r="C511" s="79">
        <f t="shared" si="58"/>
        <v>474</v>
      </c>
      <c r="D511" s="48">
        <f>IF(C511&lt;=Configure!$E$54,C511/24,IF(C511&lt;=Configure!$E$55,C511/Configure!$E$54,C511/Configure!$E$55))</f>
        <v>19.75</v>
      </c>
      <c r="E511" s="54" t="str">
        <f>IF(C511&lt;=Configure!$E$54,Configure!$H$54,IF(C511&lt;=Configure!$E$55,Configure!$H$55,Configure!$H$56))</f>
        <v>Days</v>
      </c>
      <c r="F511" s="50">
        <f t="shared" si="60"/>
        <v>0</v>
      </c>
      <c r="G511" s="51" t="str">
        <f t="shared" si="61"/>
        <v>Normal</v>
      </c>
      <c r="H511" s="133">
        <f t="shared" si="62"/>
        <v>0</v>
      </c>
      <c r="I511" s="51" t="str">
        <f t="shared" si="63"/>
        <v>Nominal</v>
      </c>
      <c r="J511" s="132">
        <f t="shared" si="64"/>
        <v>0</v>
      </c>
      <c r="K511" s="156">
        <f>VLOOKUP(J511,'Radiation Sickness'!$B$5:$F$12,3,TRUE)</f>
        <v>0</v>
      </c>
      <c r="L511" s="156" t="str">
        <f>VLOOKUP(J511,'Radiation Sickness'!$B$5:$F$12,4,TRUE)</f>
        <v>1. Elevated</v>
      </c>
    </row>
    <row r="512" spans="2:12" ht="12.75">
      <c r="B512" s="82">
        <f t="shared" si="59"/>
        <v>3.167317261296347</v>
      </c>
      <c r="C512" s="79">
        <f t="shared" si="58"/>
        <v>475</v>
      </c>
      <c r="D512" s="48">
        <f>IF(C512&lt;=Configure!$E$54,C512/24,IF(C512&lt;=Configure!$E$55,C512/Configure!$E$54,C512/Configure!$E$55))</f>
        <v>19.791666666666668</v>
      </c>
      <c r="E512" s="54" t="str">
        <f>IF(C512&lt;=Configure!$E$54,Configure!$H$54,IF(C512&lt;=Configure!$E$55,Configure!$H$55,Configure!$H$56))</f>
        <v>Days</v>
      </c>
      <c r="F512" s="50">
        <f t="shared" si="60"/>
        <v>0</v>
      </c>
      <c r="G512" s="51" t="str">
        <f t="shared" si="61"/>
        <v>Normal</v>
      </c>
      <c r="H512" s="133">
        <f t="shared" si="62"/>
        <v>0</v>
      </c>
      <c r="I512" s="51" t="str">
        <f t="shared" si="63"/>
        <v>Nominal</v>
      </c>
      <c r="J512" s="132">
        <f t="shared" si="64"/>
        <v>0</v>
      </c>
      <c r="K512" s="156">
        <f>VLOOKUP(J512,'Radiation Sickness'!$B$5:$F$12,3,TRUE)</f>
        <v>0</v>
      </c>
      <c r="L512" s="156" t="str">
        <f>VLOOKUP(J512,'Radiation Sickness'!$B$5:$F$12,4,TRUE)</f>
        <v>1. Elevated</v>
      </c>
    </row>
    <row r="513" spans="2:12" ht="12.75">
      <c r="B513" s="82">
        <f t="shared" si="59"/>
        <v>3.1683980153063924</v>
      </c>
      <c r="C513" s="79">
        <f aca="true" t="shared" si="65" ref="C513:C576">$C$31+C512</f>
        <v>476</v>
      </c>
      <c r="D513" s="48">
        <f>IF(C513&lt;=Configure!$E$54,C513/24,IF(C513&lt;=Configure!$E$55,C513/Configure!$E$54,C513/Configure!$E$55))</f>
        <v>19.833333333333332</v>
      </c>
      <c r="E513" s="54" t="str">
        <f>IF(C513&lt;=Configure!$E$54,Configure!$H$54,IF(C513&lt;=Configure!$E$55,Configure!$H$55,Configure!$H$56))</f>
        <v>Days</v>
      </c>
      <c r="F513" s="50">
        <f t="shared" si="60"/>
        <v>0</v>
      </c>
      <c r="G513" s="51" t="str">
        <f t="shared" si="61"/>
        <v>Normal</v>
      </c>
      <c r="H513" s="133">
        <f t="shared" si="62"/>
        <v>0</v>
      </c>
      <c r="I513" s="51" t="str">
        <f t="shared" si="63"/>
        <v>Nominal</v>
      </c>
      <c r="J513" s="132">
        <f t="shared" si="64"/>
        <v>0</v>
      </c>
      <c r="K513" s="156">
        <f>VLOOKUP(J513,'Radiation Sickness'!$B$5:$F$12,3,TRUE)</f>
        <v>0</v>
      </c>
      <c r="L513" s="156" t="str">
        <f>VLOOKUP(J513,'Radiation Sickness'!$B$5:$F$12,4,TRUE)</f>
        <v>1. Elevated</v>
      </c>
    </row>
    <row r="514" spans="2:12" ht="12.75">
      <c r="B514" s="82">
        <f t="shared" si="59"/>
        <v>3.1694765012056205</v>
      </c>
      <c r="C514" s="79">
        <f t="shared" si="65"/>
        <v>477</v>
      </c>
      <c r="D514" s="48">
        <f>IF(C514&lt;=Configure!$E$54,C514/24,IF(C514&lt;=Configure!$E$55,C514/Configure!$E$54,C514/Configure!$E$55))</f>
        <v>19.875</v>
      </c>
      <c r="E514" s="54" t="str">
        <f>IF(C514&lt;=Configure!$E$54,Configure!$H$54,IF(C514&lt;=Configure!$E$55,Configure!$H$55,Configure!$H$56))</f>
        <v>Days</v>
      </c>
      <c r="F514" s="50">
        <f t="shared" si="60"/>
        <v>0</v>
      </c>
      <c r="G514" s="51" t="str">
        <f t="shared" si="61"/>
        <v>Normal</v>
      </c>
      <c r="H514" s="133">
        <f t="shared" si="62"/>
        <v>0</v>
      </c>
      <c r="I514" s="51" t="str">
        <f t="shared" si="63"/>
        <v>Nominal</v>
      </c>
      <c r="J514" s="132">
        <f t="shared" si="64"/>
        <v>0</v>
      </c>
      <c r="K514" s="156">
        <f>VLOOKUP(J514,'Radiation Sickness'!$B$5:$F$12,3,TRUE)</f>
        <v>0</v>
      </c>
      <c r="L514" s="156" t="str">
        <f>VLOOKUP(J514,'Radiation Sickness'!$B$5:$F$12,4,TRUE)</f>
        <v>1. Elevated</v>
      </c>
    </row>
    <row r="515" spans="2:12" ht="12.75">
      <c r="B515" s="82">
        <f t="shared" si="59"/>
        <v>3.1705527284939827</v>
      </c>
      <c r="C515" s="79">
        <f t="shared" si="65"/>
        <v>478</v>
      </c>
      <c r="D515" s="48">
        <f>IF(C515&lt;=Configure!$E$54,C515/24,IF(C515&lt;=Configure!$E$55,C515/Configure!$E$54,C515/Configure!$E$55))</f>
        <v>19.916666666666668</v>
      </c>
      <c r="E515" s="54" t="str">
        <f>IF(C515&lt;=Configure!$E$54,Configure!$H$54,IF(C515&lt;=Configure!$E$55,Configure!$H$55,Configure!$H$56))</f>
        <v>Days</v>
      </c>
      <c r="F515" s="50">
        <f t="shared" si="60"/>
        <v>0</v>
      </c>
      <c r="G515" s="51" t="str">
        <f t="shared" si="61"/>
        <v>Normal</v>
      </c>
      <c r="H515" s="133">
        <f t="shared" si="62"/>
        <v>0</v>
      </c>
      <c r="I515" s="51" t="str">
        <f t="shared" si="63"/>
        <v>Nominal</v>
      </c>
      <c r="J515" s="132">
        <f t="shared" si="64"/>
        <v>0</v>
      </c>
      <c r="K515" s="156">
        <f>VLOOKUP(J515,'Radiation Sickness'!$B$5:$F$12,3,TRUE)</f>
        <v>0</v>
      </c>
      <c r="L515" s="156" t="str">
        <f>VLOOKUP(J515,'Radiation Sickness'!$B$5:$F$12,4,TRUE)</f>
        <v>1. Elevated</v>
      </c>
    </row>
    <row r="516" spans="2:12" ht="12.75">
      <c r="B516" s="82">
        <f t="shared" si="59"/>
        <v>3.1716267066118693</v>
      </c>
      <c r="C516" s="79">
        <f t="shared" si="65"/>
        <v>479</v>
      </c>
      <c r="D516" s="48">
        <f>IF(C516&lt;=Configure!$E$54,C516/24,IF(C516&lt;=Configure!$E$55,C516/Configure!$E$54,C516/Configure!$E$55))</f>
        <v>19.958333333333332</v>
      </c>
      <c r="E516" s="54" t="str">
        <f>IF(C516&lt;=Configure!$E$54,Configure!$H$54,IF(C516&lt;=Configure!$E$55,Configure!$H$55,Configure!$H$56))</f>
        <v>Days</v>
      </c>
      <c r="F516" s="50">
        <f t="shared" si="60"/>
        <v>0</v>
      </c>
      <c r="G516" s="51" t="str">
        <f t="shared" si="61"/>
        <v>Normal</v>
      </c>
      <c r="H516" s="133">
        <f t="shared" si="62"/>
        <v>0</v>
      </c>
      <c r="I516" s="51" t="str">
        <f t="shared" si="63"/>
        <v>Nominal</v>
      </c>
      <c r="J516" s="132">
        <f t="shared" si="64"/>
        <v>0</v>
      </c>
      <c r="K516" s="156">
        <f>VLOOKUP(J516,'Radiation Sickness'!$B$5:$F$12,3,TRUE)</f>
        <v>0</v>
      </c>
      <c r="L516" s="156" t="str">
        <f>VLOOKUP(J516,'Radiation Sickness'!$B$5:$F$12,4,TRUE)</f>
        <v>1. Elevated</v>
      </c>
    </row>
    <row r="517" spans="2:12" ht="12.75">
      <c r="B517" s="82">
        <f t="shared" si="59"/>
        <v>3.1726984449406066</v>
      </c>
      <c r="C517" s="79">
        <f t="shared" si="65"/>
        <v>480</v>
      </c>
      <c r="D517" s="48">
        <f>IF(C517&lt;=Configure!$E$54,C517/24,IF(C517&lt;=Configure!$E$55,C517/Configure!$E$54,C517/Configure!$E$55))</f>
        <v>20</v>
      </c>
      <c r="E517" s="54" t="str">
        <f>IF(C517&lt;=Configure!$E$54,Configure!$H$54,IF(C517&lt;=Configure!$E$55,Configure!$H$55,Configure!$H$56))</f>
        <v>Days</v>
      </c>
      <c r="F517" s="50">
        <f t="shared" si="60"/>
        <v>0</v>
      </c>
      <c r="G517" s="51" t="str">
        <f t="shared" si="61"/>
        <v>Normal</v>
      </c>
      <c r="H517" s="133">
        <f t="shared" si="62"/>
        <v>0</v>
      </c>
      <c r="I517" s="51" t="str">
        <f t="shared" si="63"/>
        <v>Nominal</v>
      </c>
      <c r="J517" s="132">
        <f t="shared" si="64"/>
        <v>0</v>
      </c>
      <c r="K517" s="156">
        <f>VLOOKUP(J517,'Radiation Sickness'!$B$5:$F$12,3,TRUE)</f>
        <v>0</v>
      </c>
      <c r="L517" s="156" t="str">
        <f>VLOOKUP(J517,'Radiation Sickness'!$B$5:$F$12,4,TRUE)</f>
        <v>1. Elevated</v>
      </c>
    </row>
    <row r="518" spans="2:12" ht="12.75">
      <c r="B518" s="82">
        <f t="shared" si="59"/>
        <v>3.1737679528029483</v>
      </c>
      <c r="C518" s="79">
        <f t="shared" si="65"/>
        <v>481</v>
      </c>
      <c r="D518" s="48">
        <f>IF(C518&lt;=Configure!$E$54,C518/24,IF(C518&lt;=Configure!$E$55,C518/Configure!$E$54,C518/Configure!$E$55))</f>
        <v>20.041666666666668</v>
      </c>
      <c r="E518" s="54" t="str">
        <f>IF(C518&lt;=Configure!$E$54,Configure!$H$54,IF(C518&lt;=Configure!$E$55,Configure!$H$55,Configure!$H$56))</f>
        <v>Days</v>
      </c>
      <c r="F518" s="50">
        <f t="shared" si="60"/>
        <v>0</v>
      </c>
      <c r="G518" s="51" t="str">
        <f t="shared" si="61"/>
        <v>Normal</v>
      </c>
      <c r="H518" s="133">
        <f t="shared" si="62"/>
        <v>0</v>
      </c>
      <c r="I518" s="51" t="str">
        <f t="shared" si="63"/>
        <v>Nominal</v>
      </c>
      <c r="J518" s="132">
        <f t="shared" si="64"/>
        <v>0</v>
      </c>
      <c r="K518" s="156">
        <f>VLOOKUP(J518,'Radiation Sickness'!$B$5:$F$12,3,TRUE)</f>
        <v>0</v>
      </c>
      <c r="L518" s="156" t="str">
        <f>VLOOKUP(J518,'Radiation Sickness'!$B$5:$F$12,4,TRUE)</f>
        <v>1. Elevated</v>
      </c>
    </row>
    <row r="519" spans="2:12" ht="12.75">
      <c r="B519" s="82">
        <f t="shared" si="59"/>
        <v>3.1748352394635617</v>
      </c>
      <c r="C519" s="79">
        <f t="shared" si="65"/>
        <v>482</v>
      </c>
      <c r="D519" s="48">
        <f>IF(C519&lt;=Configure!$E$54,C519/24,IF(C519&lt;=Configure!$E$55,C519/Configure!$E$54,C519/Configure!$E$55))</f>
        <v>20.083333333333332</v>
      </c>
      <c r="E519" s="54" t="str">
        <f>IF(C519&lt;=Configure!$E$54,Configure!$H$54,IF(C519&lt;=Configure!$E$55,Configure!$H$55,Configure!$H$56))</f>
        <v>Days</v>
      </c>
      <c r="F519" s="50">
        <f t="shared" si="60"/>
        <v>0</v>
      </c>
      <c r="G519" s="51" t="str">
        <f t="shared" si="61"/>
        <v>Normal</v>
      </c>
      <c r="H519" s="133">
        <f t="shared" si="62"/>
        <v>0</v>
      </c>
      <c r="I519" s="51" t="str">
        <f t="shared" si="63"/>
        <v>Nominal</v>
      </c>
      <c r="J519" s="132">
        <f t="shared" si="64"/>
        <v>0</v>
      </c>
      <c r="K519" s="156">
        <f>VLOOKUP(J519,'Radiation Sickness'!$B$5:$F$12,3,TRUE)</f>
        <v>0</v>
      </c>
      <c r="L519" s="156" t="str">
        <f>VLOOKUP(J519,'Radiation Sickness'!$B$5:$F$12,4,TRUE)</f>
        <v>1. Elevated</v>
      </c>
    </row>
    <row r="520" spans="2:12" ht="12.75">
      <c r="B520" s="82">
        <f t="shared" si="59"/>
        <v>3.175900314129511</v>
      </c>
      <c r="C520" s="79">
        <f t="shared" si="65"/>
        <v>483</v>
      </c>
      <c r="D520" s="48">
        <f>IF(C520&lt;=Configure!$E$54,C520/24,IF(C520&lt;=Configure!$E$55,C520/Configure!$E$54,C520/Configure!$E$55))</f>
        <v>20.125</v>
      </c>
      <c r="E520" s="54" t="str">
        <f>IF(C520&lt;=Configure!$E$54,Configure!$H$54,IF(C520&lt;=Configure!$E$55,Configure!$H$55,Configure!$H$56))</f>
        <v>Days</v>
      </c>
      <c r="F520" s="50">
        <f t="shared" si="60"/>
        <v>0</v>
      </c>
      <c r="G520" s="51" t="str">
        <f t="shared" si="61"/>
        <v>Normal</v>
      </c>
      <c r="H520" s="133">
        <f t="shared" si="62"/>
        <v>0</v>
      </c>
      <c r="I520" s="51" t="str">
        <f t="shared" si="63"/>
        <v>Nominal</v>
      </c>
      <c r="J520" s="132">
        <f t="shared" si="64"/>
        <v>0</v>
      </c>
      <c r="K520" s="156">
        <f>VLOOKUP(J520,'Radiation Sickness'!$B$5:$F$12,3,TRUE)</f>
        <v>0</v>
      </c>
      <c r="L520" s="156" t="str">
        <f>VLOOKUP(J520,'Radiation Sickness'!$B$5:$F$12,4,TRUE)</f>
        <v>1. Elevated</v>
      </c>
    </row>
    <row r="521" spans="2:12" ht="12.75">
      <c r="B521" s="82">
        <f t="shared" si="59"/>
        <v>3.1769631859507323</v>
      </c>
      <c r="C521" s="79">
        <f t="shared" si="65"/>
        <v>484</v>
      </c>
      <c r="D521" s="48">
        <f>IF(C521&lt;=Configure!$E$54,C521/24,IF(C521&lt;=Configure!$E$55,C521/Configure!$E$54,C521/Configure!$E$55))</f>
        <v>20.166666666666668</v>
      </c>
      <c r="E521" s="54" t="str">
        <f>IF(C521&lt;=Configure!$E$54,Configure!$H$54,IF(C521&lt;=Configure!$E$55,Configure!$H$55,Configure!$H$56))</f>
        <v>Days</v>
      </c>
      <c r="F521" s="50">
        <f t="shared" si="60"/>
        <v>0</v>
      </c>
      <c r="G521" s="51" t="str">
        <f t="shared" si="61"/>
        <v>Normal</v>
      </c>
      <c r="H521" s="133">
        <f t="shared" si="62"/>
        <v>0</v>
      </c>
      <c r="I521" s="51" t="str">
        <f t="shared" si="63"/>
        <v>Nominal</v>
      </c>
      <c r="J521" s="132">
        <f t="shared" si="64"/>
        <v>0</v>
      </c>
      <c r="K521" s="156">
        <f>VLOOKUP(J521,'Radiation Sickness'!$B$5:$F$12,3,TRUE)</f>
        <v>0</v>
      </c>
      <c r="L521" s="156" t="str">
        <f>VLOOKUP(J521,'Radiation Sickness'!$B$5:$F$12,4,TRUE)</f>
        <v>1. Elevated</v>
      </c>
    </row>
    <row r="522" spans="2:12" ht="12.75">
      <c r="B522" s="82">
        <f t="shared" si="59"/>
        <v>3.178023864020505</v>
      </c>
      <c r="C522" s="79">
        <f t="shared" si="65"/>
        <v>485</v>
      </c>
      <c r="D522" s="48">
        <f>IF(C522&lt;=Configure!$E$54,C522/24,IF(C522&lt;=Configure!$E$55,C522/Configure!$E$54,C522/Configure!$E$55))</f>
        <v>20.208333333333332</v>
      </c>
      <c r="E522" s="54" t="str">
        <f>IF(C522&lt;=Configure!$E$54,Configure!$H$54,IF(C522&lt;=Configure!$E$55,Configure!$H$55,Configure!$H$56))</f>
        <v>Days</v>
      </c>
      <c r="F522" s="50">
        <f t="shared" si="60"/>
        <v>0</v>
      </c>
      <c r="G522" s="51" t="str">
        <f t="shared" si="61"/>
        <v>Normal</v>
      </c>
      <c r="H522" s="133">
        <f t="shared" si="62"/>
        <v>0</v>
      </c>
      <c r="I522" s="51" t="str">
        <f t="shared" si="63"/>
        <v>Nominal</v>
      </c>
      <c r="J522" s="132">
        <f t="shared" si="64"/>
        <v>0</v>
      </c>
      <c r="K522" s="156">
        <f>VLOOKUP(J522,'Radiation Sickness'!$B$5:$F$12,3,TRUE)</f>
        <v>0</v>
      </c>
      <c r="L522" s="156" t="str">
        <f>VLOOKUP(J522,'Radiation Sickness'!$B$5:$F$12,4,TRUE)</f>
        <v>1. Elevated</v>
      </c>
    </row>
    <row r="523" spans="2:12" ht="12.75">
      <c r="B523" s="82">
        <f t="shared" si="59"/>
        <v>3.17908235737592</v>
      </c>
      <c r="C523" s="79">
        <f t="shared" si="65"/>
        <v>486</v>
      </c>
      <c r="D523" s="48">
        <f>IF(C523&lt;=Configure!$E$54,C523/24,IF(C523&lt;=Configure!$E$55,C523/Configure!$E$54,C523/Configure!$E$55))</f>
        <v>20.25</v>
      </c>
      <c r="E523" s="54" t="str">
        <f>IF(C523&lt;=Configure!$E$54,Configure!$H$54,IF(C523&lt;=Configure!$E$55,Configure!$H$55,Configure!$H$56))</f>
        <v>Days</v>
      </c>
      <c r="F523" s="50">
        <f t="shared" si="60"/>
        <v>0</v>
      </c>
      <c r="G523" s="51" t="str">
        <f t="shared" si="61"/>
        <v>Normal</v>
      </c>
      <c r="H523" s="133">
        <f t="shared" si="62"/>
        <v>0</v>
      </c>
      <c r="I523" s="51" t="str">
        <f t="shared" si="63"/>
        <v>Nominal</v>
      </c>
      <c r="J523" s="132">
        <f t="shared" si="64"/>
        <v>0</v>
      </c>
      <c r="K523" s="156">
        <f>VLOOKUP(J523,'Radiation Sickness'!$B$5:$F$12,3,TRUE)</f>
        <v>0</v>
      </c>
      <c r="L523" s="156" t="str">
        <f>VLOOKUP(J523,'Radiation Sickness'!$B$5:$F$12,4,TRUE)</f>
        <v>1. Elevated</v>
      </c>
    </row>
    <row r="524" spans="2:12" ht="12.75">
      <c r="B524" s="82">
        <f t="shared" si="59"/>
        <v>3.180138674998342</v>
      </c>
      <c r="C524" s="79">
        <f t="shared" si="65"/>
        <v>487</v>
      </c>
      <c r="D524" s="48">
        <f>IF(C524&lt;=Configure!$E$54,C524/24,IF(C524&lt;=Configure!$E$55,C524/Configure!$E$54,C524/Configure!$E$55))</f>
        <v>20.291666666666668</v>
      </c>
      <c r="E524" s="54" t="str">
        <f>IF(C524&lt;=Configure!$E$54,Configure!$H$54,IF(C524&lt;=Configure!$E$55,Configure!$H$55,Configure!$H$56))</f>
        <v>Days</v>
      </c>
      <c r="F524" s="50">
        <f t="shared" si="60"/>
        <v>0</v>
      </c>
      <c r="G524" s="51" t="str">
        <f t="shared" si="61"/>
        <v>Normal</v>
      </c>
      <c r="H524" s="133">
        <f t="shared" si="62"/>
        <v>0</v>
      </c>
      <c r="I524" s="51" t="str">
        <f t="shared" si="63"/>
        <v>Nominal</v>
      </c>
      <c r="J524" s="132">
        <f t="shared" si="64"/>
        <v>0</v>
      </c>
      <c r="K524" s="156">
        <f>VLOOKUP(J524,'Radiation Sickness'!$B$5:$F$12,3,TRUE)</f>
        <v>0</v>
      </c>
      <c r="L524" s="156" t="str">
        <f>VLOOKUP(J524,'Radiation Sickness'!$B$5:$F$12,4,TRUE)</f>
        <v>1. Elevated</v>
      </c>
    </row>
    <row r="525" spans="2:12" ht="12.75">
      <c r="B525" s="82">
        <f aca="true" t="shared" si="66" ref="B525:B588">LOG(C525,7)</f>
        <v>3.1811928258138633</v>
      </c>
      <c r="C525" s="79">
        <f t="shared" si="65"/>
        <v>488</v>
      </c>
      <c r="D525" s="48">
        <f>IF(C525&lt;=Configure!$E$54,C525/24,IF(C525&lt;=Configure!$E$55,C525/Configure!$E$54,C525/Configure!$E$55))</f>
        <v>20.333333333333332</v>
      </c>
      <c r="E525" s="54" t="str">
        <f>IF(C525&lt;=Configure!$E$54,Configure!$H$54,IF(C525&lt;=Configure!$E$55,Configure!$H$55,Configure!$H$56))</f>
        <v>Days</v>
      </c>
      <c r="F525" s="50">
        <f aca="true" t="shared" si="67" ref="F525:F588">$C$30/(10^B525)</f>
        <v>0</v>
      </c>
      <c r="G525" s="51" t="str">
        <f aca="true" t="shared" si="68" ref="G525:G588">IF(F525&lt;=$N$41,IF(F525&lt;=$N$42,IF(F525&lt;=$N$43,IF(F525&lt;=$N$44,$S$44,$S$43),$S$42),$S$41),$S$40)</f>
        <v>Normal</v>
      </c>
      <c r="H525" s="133">
        <f aca="true" t="shared" si="69" ref="H525:H588">F525/$C$26</f>
        <v>0</v>
      </c>
      <c r="I525" s="51" t="str">
        <f aca="true" t="shared" si="70" ref="I525:I588">IF(H525&lt;=$N$49,IF(H525&lt;=$N$50,IF(H525&lt;=$N$51,IF(H525&lt;=$N$52,$S$52,$S$51),$S$50),$S$49),$S$48)</f>
        <v>Nominal</v>
      </c>
      <c r="J525" s="132">
        <f aca="true" t="shared" si="71" ref="J525:J588">J524+H525</f>
        <v>0</v>
      </c>
      <c r="K525" s="156">
        <f>VLOOKUP(J525,'Radiation Sickness'!$B$5:$F$12,3,TRUE)</f>
        <v>0</v>
      </c>
      <c r="L525" s="156" t="str">
        <f>VLOOKUP(J525,'Radiation Sickness'!$B$5:$F$12,4,TRUE)</f>
        <v>1. Elevated</v>
      </c>
    </row>
    <row r="526" spans="2:12" ht="12.75">
      <c r="B526" s="82">
        <f t="shared" si="66"/>
        <v>3.1822448186937597</v>
      </c>
      <c r="C526" s="79">
        <f t="shared" si="65"/>
        <v>489</v>
      </c>
      <c r="D526" s="48">
        <f>IF(C526&lt;=Configure!$E$54,C526/24,IF(C526&lt;=Configure!$E$55,C526/Configure!$E$54,C526/Configure!$E$55))</f>
        <v>20.375</v>
      </c>
      <c r="E526" s="54" t="str">
        <f>IF(C526&lt;=Configure!$E$54,Configure!$H$54,IF(C526&lt;=Configure!$E$55,Configure!$H$55,Configure!$H$56))</f>
        <v>Days</v>
      </c>
      <c r="F526" s="50">
        <f t="shared" si="67"/>
        <v>0</v>
      </c>
      <c r="G526" s="51" t="str">
        <f t="shared" si="68"/>
        <v>Normal</v>
      </c>
      <c r="H526" s="133">
        <f t="shared" si="69"/>
        <v>0</v>
      </c>
      <c r="I526" s="51" t="str">
        <f t="shared" si="70"/>
        <v>Nominal</v>
      </c>
      <c r="J526" s="132">
        <f t="shared" si="71"/>
        <v>0</v>
      </c>
      <c r="K526" s="156">
        <f>VLOOKUP(J526,'Radiation Sickness'!$B$5:$F$12,3,TRUE)</f>
        <v>0</v>
      </c>
      <c r="L526" s="156" t="str">
        <f>VLOOKUP(J526,'Radiation Sickness'!$B$5:$F$12,4,TRUE)</f>
        <v>1. Elevated</v>
      </c>
    </row>
    <row r="527" spans="2:12" ht="12.75">
      <c r="B527" s="82">
        <f t="shared" si="66"/>
        <v>3.183294662454938</v>
      </c>
      <c r="C527" s="79">
        <f t="shared" si="65"/>
        <v>490</v>
      </c>
      <c r="D527" s="48">
        <f>IF(C527&lt;=Configure!$E$54,C527/24,IF(C527&lt;=Configure!$E$55,C527/Configure!$E$54,C527/Configure!$E$55))</f>
        <v>20.416666666666668</v>
      </c>
      <c r="E527" s="54" t="str">
        <f>IF(C527&lt;=Configure!$E$54,Configure!$H$54,IF(C527&lt;=Configure!$E$55,Configure!$H$55,Configure!$H$56))</f>
        <v>Days</v>
      </c>
      <c r="F527" s="50">
        <f t="shared" si="67"/>
        <v>0</v>
      </c>
      <c r="G527" s="51" t="str">
        <f t="shared" si="68"/>
        <v>Normal</v>
      </c>
      <c r="H527" s="133">
        <f t="shared" si="69"/>
        <v>0</v>
      </c>
      <c r="I527" s="51" t="str">
        <f t="shared" si="70"/>
        <v>Nominal</v>
      </c>
      <c r="J527" s="132">
        <f t="shared" si="71"/>
        <v>0</v>
      </c>
      <c r="K527" s="156">
        <f>VLOOKUP(J527,'Radiation Sickness'!$B$5:$F$12,3,TRUE)</f>
        <v>0</v>
      </c>
      <c r="L527" s="156" t="str">
        <f>VLOOKUP(J527,'Radiation Sickness'!$B$5:$F$12,4,TRUE)</f>
        <v>1. Elevated</v>
      </c>
    </row>
    <row r="528" spans="2:12" ht="12.75">
      <c r="B528" s="82">
        <f t="shared" si="66"/>
        <v>3.1843423658603798</v>
      </c>
      <c r="C528" s="79">
        <f t="shared" si="65"/>
        <v>491</v>
      </c>
      <c r="D528" s="48">
        <f>IF(C528&lt;=Configure!$E$54,C528/24,IF(C528&lt;=Configure!$E$55,C528/Configure!$E$54,C528/Configure!$E$55))</f>
        <v>20.458333333333332</v>
      </c>
      <c r="E528" s="54" t="str">
        <f>IF(C528&lt;=Configure!$E$54,Configure!$H$54,IF(C528&lt;=Configure!$E$55,Configure!$H$55,Configure!$H$56))</f>
        <v>Days</v>
      </c>
      <c r="F528" s="50">
        <f t="shared" si="67"/>
        <v>0</v>
      </c>
      <c r="G528" s="51" t="str">
        <f t="shared" si="68"/>
        <v>Normal</v>
      </c>
      <c r="H528" s="133">
        <f t="shared" si="69"/>
        <v>0</v>
      </c>
      <c r="I528" s="51" t="str">
        <f t="shared" si="70"/>
        <v>Nominal</v>
      </c>
      <c r="J528" s="132">
        <f t="shared" si="71"/>
        <v>0</v>
      </c>
      <c r="K528" s="156">
        <f>VLOOKUP(J528,'Radiation Sickness'!$B$5:$F$12,3,TRUE)</f>
        <v>0</v>
      </c>
      <c r="L528" s="156" t="str">
        <f>VLOOKUP(J528,'Radiation Sickness'!$B$5:$F$12,4,TRUE)</f>
        <v>1. Elevated</v>
      </c>
    </row>
    <row r="529" spans="2:12" ht="12.75">
      <c r="B529" s="82">
        <f t="shared" si="66"/>
        <v>3.185387937619577</v>
      </c>
      <c r="C529" s="79">
        <f t="shared" si="65"/>
        <v>492</v>
      </c>
      <c r="D529" s="48">
        <f>IF(C529&lt;=Configure!$E$54,C529/24,IF(C529&lt;=Configure!$E$55,C529/Configure!$E$54,C529/Configure!$E$55))</f>
        <v>20.5</v>
      </c>
      <c r="E529" s="54" t="str">
        <f>IF(C529&lt;=Configure!$E$54,Configure!$H$54,IF(C529&lt;=Configure!$E$55,Configure!$H$55,Configure!$H$56))</f>
        <v>Days</v>
      </c>
      <c r="F529" s="50">
        <f t="shared" si="67"/>
        <v>0</v>
      </c>
      <c r="G529" s="51" t="str">
        <f t="shared" si="68"/>
        <v>Normal</v>
      </c>
      <c r="H529" s="133">
        <f t="shared" si="69"/>
        <v>0</v>
      </c>
      <c r="I529" s="51" t="str">
        <f t="shared" si="70"/>
        <v>Nominal</v>
      </c>
      <c r="J529" s="132">
        <f t="shared" si="71"/>
        <v>0</v>
      </c>
      <c r="K529" s="156">
        <f>VLOOKUP(J529,'Radiation Sickness'!$B$5:$F$12,3,TRUE)</f>
        <v>0</v>
      </c>
      <c r="L529" s="156" t="str">
        <f>VLOOKUP(J529,'Radiation Sickness'!$B$5:$F$12,4,TRUE)</f>
        <v>1. Elevated</v>
      </c>
    </row>
    <row r="530" spans="2:12" ht="12.75">
      <c r="B530" s="82">
        <f t="shared" si="66"/>
        <v>3.1864313863889704</v>
      </c>
      <c r="C530" s="79">
        <f t="shared" si="65"/>
        <v>493</v>
      </c>
      <c r="D530" s="48">
        <f>IF(C530&lt;=Configure!$E$54,C530/24,IF(C530&lt;=Configure!$E$55,C530/Configure!$E$54,C530/Configure!$E$55))</f>
        <v>20.541666666666668</v>
      </c>
      <c r="E530" s="54" t="str">
        <f>IF(C530&lt;=Configure!$E$54,Configure!$H$54,IF(C530&lt;=Configure!$E$55,Configure!$H$55,Configure!$H$56))</f>
        <v>Days</v>
      </c>
      <c r="F530" s="50">
        <f t="shared" si="67"/>
        <v>0</v>
      </c>
      <c r="G530" s="51" t="str">
        <f t="shared" si="68"/>
        <v>Normal</v>
      </c>
      <c r="H530" s="133">
        <f t="shared" si="69"/>
        <v>0</v>
      </c>
      <c r="I530" s="51" t="str">
        <f t="shared" si="70"/>
        <v>Nominal</v>
      </c>
      <c r="J530" s="132">
        <f t="shared" si="71"/>
        <v>0</v>
      </c>
      <c r="K530" s="156">
        <f>VLOOKUP(J530,'Radiation Sickness'!$B$5:$F$12,3,TRUE)</f>
        <v>0</v>
      </c>
      <c r="L530" s="156" t="str">
        <f>VLOOKUP(J530,'Radiation Sickness'!$B$5:$F$12,4,TRUE)</f>
        <v>1. Elevated</v>
      </c>
    </row>
    <row r="531" spans="2:12" ht="12.75">
      <c r="B531" s="82">
        <f t="shared" si="66"/>
        <v>3.187472720772378</v>
      </c>
      <c r="C531" s="79">
        <f t="shared" si="65"/>
        <v>494</v>
      </c>
      <c r="D531" s="48">
        <f>IF(C531&lt;=Configure!$E$54,C531/24,IF(C531&lt;=Configure!$E$55,C531/Configure!$E$54,C531/Configure!$E$55))</f>
        <v>20.583333333333332</v>
      </c>
      <c r="E531" s="54" t="str">
        <f>IF(C531&lt;=Configure!$E$54,Configure!$H$54,IF(C531&lt;=Configure!$E$55,Configure!$H$55,Configure!$H$56))</f>
        <v>Days</v>
      </c>
      <c r="F531" s="50">
        <f t="shared" si="67"/>
        <v>0</v>
      </c>
      <c r="G531" s="51" t="str">
        <f t="shared" si="68"/>
        <v>Normal</v>
      </c>
      <c r="H531" s="133">
        <f t="shared" si="69"/>
        <v>0</v>
      </c>
      <c r="I531" s="51" t="str">
        <f t="shared" si="70"/>
        <v>Nominal</v>
      </c>
      <c r="J531" s="132">
        <f t="shared" si="71"/>
        <v>0</v>
      </c>
      <c r="K531" s="156">
        <f>VLOOKUP(J531,'Radiation Sickness'!$B$5:$F$12,3,TRUE)</f>
        <v>0</v>
      </c>
      <c r="L531" s="156" t="str">
        <f>VLOOKUP(J531,'Radiation Sickness'!$B$5:$F$12,4,TRUE)</f>
        <v>1. Elevated</v>
      </c>
    </row>
    <row r="532" spans="2:12" ht="12.75">
      <c r="B532" s="82">
        <f t="shared" si="66"/>
        <v>3.1885119493214193</v>
      </c>
      <c r="C532" s="79">
        <f t="shared" si="65"/>
        <v>495</v>
      </c>
      <c r="D532" s="48">
        <f>IF(C532&lt;=Configure!$E$54,C532/24,IF(C532&lt;=Configure!$E$55,C532/Configure!$E$54,C532/Configure!$E$55))</f>
        <v>20.625</v>
      </c>
      <c r="E532" s="54" t="str">
        <f>IF(C532&lt;=Configure!$E$54,Configure!$H$54,IF(C532&lt;=Configure!$E$55,Configure!$H$55,Configure!$H$56))</f>
        <v>Days</v>
      </c>
      <c r="F532" s="50">
        <f t="shared" si="67"/>
        <v>0</v>
      </c>
      <c r="G532" s="51" t="str">
        <f t="shared" si="68"/>
        <v>Normal</v>
      </c>
      <c r="H532" s="133">
        <f t="shared" si="69"/>
        <v>0</v>
      </c>
      <c r="I532" s="51" t="str">
        <f t="shared" si="70"/>
        <v>Nominal</v>
      </c>
      <c r="J532" s="132">
        <f t="shared" si="71"/>
        <v>0</v>
      </c>
      <c r="K532" s="156">
        <f>VLOOKUP(J532,'Radiation Sickness'!$B$5:$F$12,3,TRUE)</f>
        <v>0</v>
      </c>
      <c r="L532" s="156" t="str">
        <f>VLOOKUP(J532,'Radiation Sickness'!$B$5:$F$12,4,TRUE)</f>
        <v>1. Elevated</v>
      </c>
    </row>
    <row r="533" spans="2:12" ht="12.75">
      <c r="B533" s="82">
        <f t="shared" si="66"/>
        <v>3.1895490805359397</v>
      </c>
      <c r="C533" s="79">
        <f t="shared" si="65"/>
        <v>496</v>
      </c>
      <c r="D533" s="48">
        <f>IF(C533&lt;=Configure!$E$54,C533/24,IF(C533&lt;=Configure!$E$55,C533/Configure!$E$54,C533/Configure!$E$55))</f>
        <v>20.666666666666668</v>
      </c>
      <c r="E533" s="54" t="str">
        <f>IF(C533&lt;=Configure!$E$54,Configure!$H$54,IF(C533&lt;=Configure!$E$55,Configure!$H$55,Configure!$H$56))</f>
        <v>Days</v>
      </c>
      <c r="F533" s="50">
        <f t="shared" si="67"/>
        <v>0</v>
      </c>
      <c r="G533" s="51" t="str">
        <f t="shared" si="68"/>
        <v>Normal</v>
      </c>
      <c r="H533" s="133">
        <f t="shared" si="69"/>
        <v>0</v>
      </c>
      <c r="I533" s="51" t="str">
        <f t="shared" si="70"/>
        <v>Nominal</v>
      </c>
      <c r="J533" s="132">
        <f t="shared" si="71"/>
        <v>0</v>
      </c>
      <c r="K533" s="156">
        <f>VLOOKUP(J533,'Radiation Sickness'!$B$5:$F$12,3,TRUE)</f>
        <v>0</v>
      </c>
      <c r="L533" s="156" t="str">
        <f>VLOOKUP(J533,'Radiation Sickness'!$B$5:$F$12,4,TRUE)</f>
        <v>1. Elevated</v>
      </c>
    </row>
    <row r="534" spans="2:12" ht="12.75">
      <c r="B534" s="82">
        <f t="shared" si="66"/>
        <v>3.1905841228644247</v>
      </c>
      <c r="C534" s="79">
        <f t="shared" si="65"/>
        <v>497</v>
      </c>
      <c r="D534" s="48">
        <f>IF(C534&lt;=Configure!$E$54,C534/24,IF(C534&lt;=Configure!$E$55,C534/Configure!$E$54,C534/Configure!$E$55))</f>
        <v>20.708333333333332</v>
      </c>
      <c r="E534" s="54" t="str">
        <f>IF(C534&lt;=Configure!$E$54,Configure!$H$54,IF(C534&lt;=Configure!$E$55,Configure!$H$55,Configure!$H$56))</f>
        <v>Days</v>
      </c>
      <c r="F534" s="50">
        <f t="shared" si="67"/>
        <v>0</v>
      </c>
      <c r="G534" s="51" t="str">
        <f t="shared" si="68"/>
        <v>Normal</v>
      </c>
      <c r="H534" s="133">
        <f t="shared" si="69"/>
        <v>0</v>
      </c>
      <c r="I534" s="51" t="str">
        <f t="shared" si="70"/>
        <v>Nominal</v>
      </c>
      <c r="J534" s="132">
        <f t="shared" si="71"/>
        <v>0</v>
      </c>
      <c r="K534" s="156">
        <f>VLOOKUP(J534,'Radiation Sickness'!$B$5:$F$12,3,TRUE)</f>
        <v>0</v>
      </c>
      <c r="L534" s="156" t="str">
        <f>VLOOKUP(J534,'Radiation Sickness'!$B$5:$F$12,4,TRUE)</f>
        <v>1. Elevated</v>
      </c>
    </row>
    <row r="535" spans="2:12" ht="12.75">
      <c r="B535" s="82">
        <f t="shared" si="66"/>
        <v>3.191617084704415</v>
      </c>
      <c r="C535" s="79">
        <f t="shared" si="65"/>
        <v>498</v>
      </c>
      <c r="D535" s="48">
        <f>IF(C535&lt;=Configure!$E$54,C535/24,IF(C535&lt;=Configure!$E$55,C535/Configure!$E$54,C535/Configure!$E$55))</f>
        <v>20.75</v>
      </c>
      <c r="E535" s="54" t="str">
        <f>IF(C535&lt;=Configure!$E$54,Configure!$H$54,IF(C535&lt;=Configure!$E$55,Configure!$H$55,Configure!$H$56))</f>
        <v>Days</v>
      </c>
      <c r="F535" s="50">
        <f t="shared" si="67"/>
        <v>0</v>
      </c>
      <c r="G535" s="51" t="str">
        <f t="shared" si="68"/>
        <v>Normal</v>
      </c>
      <c r="H535" s="133">
        <f t="shared" si="69"/>
        <v>0</v>
      </c>
      <c r="I535" s="51" t="str">
        <f t="shared" si="70"/>
        <v>Nominal</v>
      </c>
      <c r="J535" s="132">
        <f t="shared" si="71"/>
        <v>0</v>
      </c>
      <c r="K535" s="156">
        <f>VLOOKUP(J535,'Radiation Sickness'!$B$5:$F$12,3,TRUE)</f>
        <v>0</v>
      </c>
      <c r="L535" s="156" t="str">
        <f>VLOOKUP(J535,'Radiation Sickness'!$B$5:$F$12,4,TRUE)</f>
        <v>1. Elevated</v>
      </c>
    </row>
    <row r="536" spans="2:12" ht="12.75">
      <c r="B536" s="82">
        <f t="shared" si="66"/>
        <v>3.1926479744029144</v>
      </c>
      <c r="C536" s="79">
        <f t="shared" si="65"/>
        <v>499</v>
      </c>
      <c r="D536" s="48">
        <f>IF(C536&lt;=Configure!$E$54,C536/24,IF(C536&lt;=Configure!$E$55,C536/Configure!$E$54,C536/Configure!$E$55))</f>
        <v>20.791666666666668</v>
      </c>
      <c r="E536" s="54" t="str">
        <f>IF(C536&lt;=Configure!$E$54,Configure!$H$54,IF(C536&lt;=Configure!$E$55,Configure!$H$55,Configure!$H$56))</f>
        <v>Days</v>
      </c>
      <c r="F536" s="50">
        <f t="shared" si="67"/>
        <v>0</v>
      </c>
      <c r="G536" s="51" t="str">
        <f t="shared" si="68"/>
        <v>Normal</v>
      </c>
      <c r="H536" s="133">
        <f t="shared" si="69"/>
        <v>0</v>
      </c>
      <c r="I536" s="51" t="str">
        <f t="shared" si="70"/>
        <v>Nominal</v>
      </c>
      <c r="J536" s="132">
        <f t="shared" si="71"/>
        <v>0</v>
      </c>
      <c r="K536" s="156">
        <f>VLOOKUP(J536,'Radiation Sickness'!$B$5:$F$12,3,TRUE)</f>
        <v>0</v>
      </c>
      <c r="L536" s="156" t="str">
        <f>VLOOKUP(J536,'Radiation Sickness'!$B$5:$F$12,4,TRUE)</f>
        <v>1. Elevated</v>
      </c>
    </row>
    <row r="537" spans="2:12" ht="12.75">
      <c r="B537" s="82">
        <f t="shared" si="66"/>
        <v>3.193676800256793</v>
      </c>
      <c r="C537" s="79">
        <f t="shared" si="65"/>
        <v>500</v>
      </c>
      <c r="D537" s="48">
        <f>IF(C537&lt;=Configure!$E$54,C537/24,IF(C537&lt;=Configure!$E$55,C537/Configure!$E$54,C537/Configure!$E$55))</f>
        <v>20.833333333333332</v>
      </c>
      <c r="E537" s="54" t="str">
        <f>IF(C537&lt;=Configure!$E$54,Configure!$H$54,IF(C537&lt;=Configure!$E$55,Configure!$H$55,Configure!$H$56))</f>
        <v>Days</v>
      </c>
      <c r="F537" s="50">
        <f t="shared" si="67"/>
        <v>0</v>
      </c>
      <c r="G537" s="51" t="str">
        <f t="shared" si="68"/>
        <v>Normal</v>
      </c>
      <c r="H537" s="133">
        <f t="shared" si="69"/>
        <v>0</v>
      </c>
      <c r="I537" s="51" t="str">
        <f t="shared" si="70"/>
        <v>Nominal</v>
      </c>
      <c r="J537" s="132">
        <f t="shared" si="71"/>
        <v>0</v>
      </c>
      <c r="K537" s="156">
        <f>VLOOKUP(J537,'Radiation Sickness'!$B$5:$F$12,3,TRUE)</f>
        <v>0</v>
      </c>
      <c r="L537" s="156" t="str">
        <f>VLOOKUP(J537,'Radiation Sickness'!$B$5:$F$12,4,TRUE)</f>
        <v>1. Elevated</v>
      </c>
    </row>
    <row r="538" spans="2:12" ht="12.75">
      <c r="B538" s="82">
        <f t="shared" si="66"/>
        <v>3.194703570513191</v>
      </c>
      <c r="C538" s="79">
        <f t="shared" si="65"/>
        <v>501</v>
      </c>
      <c r="D538" s="48">
        <f>IF(C538&lt;=Configure!$E$54,C538/24,IF(C538&lt;=Configure!$E$55,C538/Configure!$E$54,C538/Configure!$E$55))</f>
        <v>20.875</v>
      </c>
      <c r="E538" s="54" t="str">
        <f>IF(C538&lt;=Configure!$E$54,Configure!$H$54,IF(C538&lt;=Configure!$E$55,Configure!$H$55,Configure!$H$56))</f>
        <v>Days</v>
      </c>
      <c r="F538" s="50">
        <f t="shared" si="67"/>
        <v>0</v>
      </c>
      <c r="G538" s="51" t="str">
        <f t="shared" si="68"/>
        <v>Normal</v>
      </c>
      <c r="H538" s="133">
        <f t="shared" si="69"/>
        <v>0</v>
      </c>
      <c r="I538" s="51" t="str">
        <f t="shared" si="70"/>
        <v>Nominal</v>
      </c>
      <c r="J538" s="132">
        <f t="shared" si="71"/>
        <v>0</v>
      </c>
      <c r="K538" s="156">
        <f>VLOOKUP(J538,'Radiation Sickness'!$B$5:$F$12,3,TRUE)</f>
        <v>0</v>
      </c>
      <c r="L538" s="156" t="str">
        <f>VLOOKUP(J538,'Radiation Sickness'!$B$5:$F$12,4,TRUE)</f>
        <v>1. Elevated</v>
      </c>
    </row>
    <row r="539" spans="2:12" ht="12.75">
      <c r="B539" s="82">
        <f t="shared" si="66"/>
        <v>3.1957282933699127</v>
      </c>
      <c r="C539" s="79">
        <f t="shared" si="65"/>
        <v>502</v>
      </c>
      <c r="D539" s="48">
        <f>IF(C539&lt;=Configure!$E$54,C539/24,IF(C539&lt;=Configure!$E$55,C539/Configure!$E$54,C539/Configure!$E$55))</f>
        <v>20.916666666666668</v>
      </c>
      <c r="E539" s="54" t="str">
        <f>IF(C539&lt;=Configure!$E$54,Configure!$H$54,IF(C539&lt;=Configure!$E$55,Configure!$H$55,Configure!$H$56))</f>
        <v>Days</v>
      </c>
      <c r="F539" s="50">
        <f t="shared" si="67"/>
        <v>0</v>
      </c>
      <c r="G539" s="51" t="str">
        <f t="shared" si="68"/>
        <v>Normal</v>
      </c>
      <c r="H539" s="133">
        <f t="shared" si="69"/>
        <v>0</v>
      </c>
      <c r="I539" s="51" t="str">
        <f t="shared" si="70"/>
        <v>Nominal</v>
      </c>
      <c r="J539" s="132">
        <f t="shared" si="71"/>
        <v>0</v>
      </c>
      <c r="K539" s="156">
        <f>VLOOKUP(J539,'Radiation Sickness'!$B$5:$F$12,3,TRUE)</f>
        <v>0</v>
      </c>
      <c r="L539" s="156" t="str">
        <f>VLOOKUP(J539,'Radiation Sickness'!$B$5:$F$12,4,TRUE)</f>
        <v>1. Elevated</v>
      </c>
    </row>
    <row r="540" spans="2:12" ht="12.75">
      <c r="B540" s="82">
        <f t="shared" si="66"/>
        <v>3.196750976975822</v>
      </c>
      <c r="C540" s="79">
        <f t="shared" si="65"/>
        <v>503</v>
      </c>
      <c r="D540" s="48">
        <f>IF(C540&lt;=Configure!$E$54,C540/24,IF(C540&lt;=Configure!$E$55,C540/Configure!$E$54,C540/Configure!$E$55))</f>
        <v>20.958333333333332</v>
      </c>
      <c r="E540" s="54" t="str">
        <f>IF(C540&lt;=Configure!$E$54,Configure!$H$54,IF(C540&lt;=Configure!$E$55,Configure!$H$55,Configure!$H$56))</f>
        <v>Days</v>
      </c>
      <c r="F540" s="50">
        <f t="shared" si="67"/>
        <v>0</v>
      </c>
      <c r="G540" s="51" t="str">
        <f t="shared" si="68"/>
        <v>Normal</v>
      </c>
      <c r="H540" s="133">
        <f t="shared" si="69"/>
        <v>0</v>
      </c>
      <c r="I540" s="51" t="str">
        <f t="shared" si="70"/>
        <v>Nominal</v>
      </c>
      <c r="J540" s="132">
        <f t="shared" si="71"/>
        <v>0</v>
      </c>
      <c r="K540" s="156">
        <f>VLOOKUP(J540,'Radiation Sickness'!$B$5:$F$12,3,TRUE)</f>
        <v>0</v>
      </c>
      <c r="L540" s="156" t="str">
        <f>VLOOKUP(J540,'Radiation Sickness'!$B$5:$F$12,4,TRUE)</f>
        <v>1. Elevated</v>
      </c>
    </row>
    <row r="541" spans="2:12" ht="12.75">
      <c r="B541" s="82">
        <f t="shared" si="66"/>
        <v>3.197771629431226</v>
      </c>
      <c r="C541" s="79">
        <f t="shared" si="65"/>
        <v>504</v>
      </c>
      <c r="D541" s="48">
        <f>IF(C541&lt;=Configure!$E$54,C541/24,IF(C541&lt;=Configure!$E$55,C541/Configure!$E$54,C541/Configure!$E$55))</f>
        <v>21</v>
      </c>
      <c r="E541" s="54" t="str">
        <f>IF(C541&lt;=Configure!$E$54,Configure!$H$54,IF(C541&lt;=Configure!$E$55,Configure!$H$55,Configure!$H$56))</f>
        <v>Days</v>
      </c>
      <c r="F541" s="50">
        <f t="shared" si="67"/>
        <v>0</v>
      </c>
      <c r="G541" s="51" t="str">
        <f t="shared" si="68"/>
        <v>Normal</v>
      </c>
      <c r="H541" s="133">
        <f t="shared" si="69"/>
        <v>0</v>
      </c>
      <c r="I541" s="51" t="str">
        <f t="shared" si="70"/>
        <v>Nominal</v>
      </c>
      <c r="J541" s="132">
        <f t="shared" si="71"/>
        <v>0</v>
      </c>
      <c r="K541" s="156">
        <f>VLOOKUP(J541,'Radiation Sickness'!$B$5:$F$12,3,TRUE)</f>
        <v>0</v>
      </c>
      <c r="L541" s="156" t="str">
        <f>VLOOKUP(J541,'Radiation Sickness'!$B$5:$F$12,4,TRUE)</f>
        <v>1. Elevated</v>
      </c>
    </row>
    <row r="542" spans="2:12" ht="12.75">
      <c r="B542" s="82">
        <f t="shared" si="66"/>
        <v>3.1987902587882666</v>
      </c>
      <c r="C542" s="79">
        <f t="shared" si="65"/>
        <v>505</v>
      </c>
      <c r="D542" s="48">
        <f>IF(C542&lt;=Configure!$E$54,C542/24,IF(C542&lt;=Configure!$E$55,C542/Configure!$E$54,C542/Configure!$E$55))</f>
        <v>21.041666666666668</v>
      </c>
      <c r="E542" s="54" t="str">
        <f>IF(C542&lt;=Configure!$E$54,Configure!$H$54,IF(C542&lt;=Configure!$E$55,Configure!$H$55,Configure!$H$56))</f>
        <v>Days</v>
      </c>
      <c r="F542" s="50">
        <f t="shared" si="67"/>
        <v>0</v>
      </c>
      <c r="G542" s="51" t="str">
        <f t="shared" si="68"/>
        <v>Normal</v>
      </c>
      <c r="H542" s="133">
        <f t="shared" si="69"/>
        <v>0</v>
      </c>
      <c r="I542" s="51" t="str">
        <f t="shared" si="70"/>
        <v>Nominal</v>
      </c>
      <c r="J542" s="132">
        <f t="shared" si="71"/>
        <v>0</v>
      </c>
      <c r="K542" s="156">
        <f>VLOOKUP(J542,'Radiation Sickness'!$B$5:$F$12,3,TRUE)</f>
        <v>0</v>
      </c>
      <c r="L542" s="156" t="str">
        <f>VLOOKUP(J542,'Radiation Sickness'!$B$5:$F$12,4,TRUE)</f>
        <v>1. Elevated</v>
      </c>
    </row>
    <row r="543" spans="2:12" ht="12.75">
      <c r="B543" s="82">
        <f t="shared" si="66"/>
        <v>3.199806873051297</v>
      </c>
      <c r="C543" s="79">
        <f t="shared" si="65"/>
        <v>506</v>
      </c>
      <c r="D543" s="48">
        <f>IF(C543&lt;=Configure!$E$54,C543/24,IF(C543&lt;=Configure!$E$55,C543/Configure!$E$54,C543/Configure!$E$55))</f>
        <v>21.083333333333332</v>
      </c>
      <c r="E543" s="54" t="str">
        <f>IF(C543&lt;=Configure!$E$54,Configure!$H$54,IF(C543&lt;=Configure!$E$55,Configure!$H$55,Configure!$H$56))</f>
        <v>Days</v>
      </c>
      <c r="F543" s="50">
        <f t="shared" si="67"/>
        <v>0</v>
      </c>
      <c r="G543" s="51" t="str">
        <f t="shared" si="68"/>
        <v>Normal</v>
      </c>
      <c r="H543" s="133">
        <f t="shared" si="69"/>
        <v>0</v>
      </c>
      <c r="I543" s="51" t="str">
        <f t="shared" si="70"/>
        <v>Nominal</v>
      </c>
      <c r="J543" s="132">
        <f t="shared" si="71"/>
        <v>0</v>
      </c>
      <c r="K543" s="156">
        <f>VLOOKUP(J543,'Radiation Sickness'!$B$5:$F$12,3,TRUE)</f>
        <v>0</v>
      </c>
      <c r="L543" s="156" t="str">
        <f>VLOOKUP(J543,'Radiation Sickness'!$B$5:$F$12,4,TRUE)</f>
        <v>1. Elevated</v>
      </c>
    </row>
    <row r="544" spans="2:12" ht="12.75">
      <c r="B544" s="82">
        <f t="shared" si="66"/>
        <v>3.2008214801772614</v>
      </c>
      <c r="C544" s="79">
        <f t="shared" si="65"/>
        <v>507</v>
      </c>
      <c r="D544" s="48">
        <f>IF(C544&lt;=Configure!$E$54,C544/24,IF(C544&lt;=Configure!$E$55,C544/Configure!$E$54,C544/Configure!$E$55))</f>
        <v>21.125</v>
      </c>
      <c r="E544" s="54" t="str">
        <f>IF(C544&lt;=Configure!$E$54,Configure!$H$54,IF(C544&lt;=Configure!$E$55,Configure!$H$55,Configure!$H$56))</f>
        <v>Days</v>
      </c>
      <c r="F544" s="50">
        <f t="shared" si="67"/>
        <v>0</v>
      </c>
      <c r="G544" s="51" t="str">
        <f t="shared" si="68"/>
        <v>Normal</v>
      </c>
      <c r="H544" s="133">
        <f t="shared" si="69"/>
        <v>0</v>
      </c>
      <c r="I544" s="51" t="str">
        <f t="shared" si="70"/>
        <v>Nominal</v>
      </c>
      <c r="J544" s="132">
        <f t="shared" si="71"/>
        <v>0</v>
      </c>
      <c r="K544" s="156">
        <f>VLOOKUP(J544,'Radiation Sickness'!$B$5:$F$12,3,TRUE)</f>
        <v>0</v>
      </c>
      <c r="L544" s="156" t="str">
        <f>VLOOKUP(J544,'Radiation Sickness'!$B$5:$F$12,4,TRUE)</f>
        <v>1. Elevated</v>
      </c>
    </row>
    <row r="545" spans="2:12" ht="12.75">
      <c r="B545" s="82">
        <f t="shared" si="66"/>
        <v>3.2018340880760667</v>
      </c>
      <c r="C545" s="79">
        <f t="shared" si="65"/>
        <v>508</v>
      </c>
      <c r="D545" s="48">
        <f>IF(C545&lt;=Configure!$E$54,C545/24,IF(C545&lt;=Configure!$E$55,C545/Configure!$E$54,C545/Configure!$E$55))</f>
        <v>21.166666666666668</v>
      </c>
      <c r="E545" s="54" t="str">
        <f>IF(C545&lt;=Configure!$E$54,Configure!$H$54,IF(C545&lt;=Configure!$E$55,Configure!$H$55,Configure!$H$56))</f>
        <v>Days</v>
      </c>
      <c r="F545" s="50">
        <f t="shared" si="67"/>
        <v>0</v>
      </c>
      <c r="G545" s="51" t="str">
        <f t="shared" si="68"/>
        <v>Normal</v>
      </c>
      <c r="H545" s="133">
        <f t="shared" si="69"/>
        <v>0</v>
      </c>
      <c r="I545" s="51" t="str">
        <f t="shared" si="70"/>
        <v>Nominal</v>
      </c>
      <c r="J545" s="132">
        <f t="shared" si="71"/>
        <v>0</v>
      </c>
      <c r="K545" s="156">
        <f>VLOOKUP(J545,'Radiation Sickness'!$B$5:$F$12,3,TRUE)</f>
        <v>0</v>
      </c>
      <c r="L545" s="156" t="str">
        <f>VLOOKUP(J545,'Radiation Sickness'!$B$5:$F$12,4,TRUE)</f>
        <v>1. Elevated</v>
      </c>
    </row>
    <row r="546" spans="2:12" ht="12.75">
      <c r="B546" s="82">
        <f t="shared" si="66"/>
        <v>3.2028447046109543</v>
      </c>
      <c r="C546" s="79">
        <f t="shared" si="65"/>
        <v>509</v>
      </c>
      <c r="D546" s="48">
        <f>IF(C546&lt;=Configure!$E$54,C546/24,IF(C546&lt;=Configure!$E$55,C546/Configure!$E$54,C546/Configure!$E$55))</f>
        <v>21.208333333333332</v>
      </c>
      <c r="E546" s="54" t="str">
        <f>IF(C546&lt;=Configure!$E$54,Configure!$H$54,IF(C546&lt;=Configure!$E$55,Configure!$H$55,Configure!$H$56))</f>
        <v>Days</v>
      </c>
      <c r="F546" s="50">
        <f t="shared" si="67"/>
        <v>0</v>
      </c>
      <c r="G546" s="51" t="str">
        <f t="shared" si="68"/>
        <v>Normal</v>
      </c>
      <c r="H546" s="133">
        <f t="shared" si="69"/>
        <v>0</v>
      </c>
      <c r="I546" s="51" t="str">
        <f t="shared" si="70"/>
        <v>Nominal</v>
      </c>
      <c r="J546" s="132">
        <f t="shared" si="71"/>
        <v>0</v>
      </c>
      <c r="K546" s="156">
        <f>VLOOKUP(J546,'Radiation Sickness'!$B$5:$F$12,3,TRUE)</f>
        <v>0</v>
      </c>
      <c r="L546" s="156" t="str">
        <f>VLOOKUP(J546,'Radiation Sickness'!$B$5:$F$12,4,TRUE)</f>
        <v>1. Elevated</v>
      </c>
    </row>
    <row r="547" spans="2:12" ht="12.75">
      <c r="B547" s="82">
        <f t="shared" si="66"/>
        <v>3.2038533375988654</v>
      </c>
      <c r="C547" s="79">
        <f t="shared" si="65"/>
        <v>510</v>
      </c>
      <c r="D547" s="48">
        <f>IF(C547&lt;=Configure!$E$54,C547/24,IF(C547&lt;=Configure!$E$55,C547/Configure!$E$54,C547/Configure!$E$55))</f>
        <v>21.25</v>
      </c>
      <c r="E547" s="54" t="str">
        <f>IF(C547&lt;=Configure!$E$54,Configure!$H$54,IF(C547&lt;=Configure!$E$55,Configure!$H$55,Configure!$H$56))</f>
        <v>Days</v>
      </c>
      <c r="F547" s="50">
        <f t="shared" si="67"/>
        <v>0</v>
      </c>
      <c r="G547" s="51" t="str">
        <f t="shared" si="68"/>
        <v>Normal</v>
      </c>
      <c r="H547" s="133">
        <f t="shared" si="69"/>
        <v>0</v>
      </c>
      <c r="I547" s="51" t="str">
        <f t="shared" si="70"/>
        <v>Nominal</v>
      </c>
      <c r="J547" s="132">
        <f t="shared" si="71"/>
        <v>0</v>
      </c>
      <c r="K547" s="156">
        <f>VLOOKUP(J547,'Radiation Sickness'!$B$5:$F$12,3,TRUE)</f>
        <v>0</v>
      </c>
      <c r="L547" s="156" t="str">
        <f>VLOOKUP(J547,'Radiation Sickness'!$B$5:$F$12,4,TRUE)</f>
        <v>1. Elevated</v>
      </c>
    </row>
    <row r="548" spans="2:12" ht="12.75">
      <c r="B548" s="82">
        <f t="shared" si="66"/>
        <v>3.204859994810805</v>
      </c>
      <c r="C548" s="79">
        <f t="shared" si="65"/>
        <v>511</v>
      </c>
      <c r="D548" s="48">
        <f>IF(C548&lt;=Configure!$E$54,C548/24,IF(C548&lt;=Configure!$E$55,C548/Configure!$E$54,C548/Configure!$E$55))</f>
        <v>21.291666666666668</v>
      </c>
      <c r="E548" s="54" t="str">
        <f>IF(C548&lt;=Configure!$E$54,Configure!$H$54,IF(C548&lt;=Configure!$E$55,Configure!$H$55,Configure!$H$56))</f>
        <v>Days</v>
      </c>
      <c r="F548" s="50">
        <f t="shared" si="67"/>
        <v>0</v>
      </c>
      <c r="G548" s="51" t="str">
        <f t="shared" si="68"/>
        <v>Normal</v>
      </c>
      <c r="H548" s="133">
        <f t="shared" si="69"/>
        <v>0</v>
      </c>
      <c r="I548" s="51" t="str">
        <f t="shared" si="70"/>
        <v>Nominal</v>
      </c>
      <c r="J548" s="132">
        <f t="shared" si="71"/>
        <v>0</v>
      </c>
      <c r="K548" s="156">
        <f>VLOOKUP(J548,'Radiation Sickness'!$B$5:$F$12,3,TRUE)</f>
        <v>0</v>
      </c>
      <c r="L548" s="156" t="str">
        <f>VLOOKUP(J548,'Radiation Sickness'!$B$5:$F$12,4,TRUE)</f>
        <v>1. Elevated</v>
      </c>
    </row>
    <row r="549" spans="2:12" ht="12.75">
      <c r="B549" s="82">
        <f t="shared" si="66"/>
        <v>3.2058646839722</v>
      </c>
      <c r="C549" s="79">
        <f t="shared" si="65"/>
        <v>512</v>
      </c>
      <c r="D549" s="48">
        <f>IF(C549&lt;=Configure!$E$54,C549/24,IF(C549&lt;=Configure!$E$55,C549/Configure!$E$54,C549/Configure!$E$55))</f>
        <v>21.333333333333332</v>
      </c>
      <c r="E549" s="54" t="str">
        <f>IF(C549&lt;=Configure!$E$54,Configure!$H$54,IF(C549&lt;=Configure!$E$55,Configure!$H$55,Configure!$H$56))</f>
        <v>Days</v>
      </c>
      <c r="F549" s="50">
        <f t="shared" si="67"/>
        <v>0</v>
      </c>
      <c r="G549" s="51" t="str">
        <f t="shared" si="68"/>
        <v>Normal</v>
      </c>
      <c r="H549" s="133">
        <f t="shared" si="69"/>
        <v>0</v>
      </c>
      <c r="I549" s="51" t="str">
        <f t="shared" si="70"/>
        <v>Nominal</v>
      </c>
      <c r="J549" s="132">
        <f t="shared" si="71"/>
        <v>0</v>
      </c>
      <c r="K549" s="156">
        <f>VLOOKUP(J549,'Radiation Sickness'!$B$5:$F$12,3,TRUE)</f>
        <v>0</v>
      </c>
      <c r="L549" s="156" t="str">
        <f>VLOOKUP(J549,'Radiation Sickness'!$B$5:$F$12,4,TRUE)</f>
        <v>1. Elevated</v>
      </c>
    </row>
    <row r="550" spans="2:12" ht="12.75">
      <c r="B550" s="82">
        <f t="shared" si="66"/>
        <v>3.2068674127632537</v>
      </c>
      <c r="C550" s="79">
        <f t="shared" si="65"/>
        <v>513</v>
      </c>
      <c r="D550" s="48">
        <f>IF(C550&lt;=Configure!$E$54,C550/24,IF(C550&lt;=Configure!$E$55,C550/Configure!$E$54,C550/Configure!$E$55))</f>
        <v>21.375</v>
      </c>
      <c r="E550" s="54" t="str">
        <f>IF(C550&lt;=Configure!$E$54,Configure!$H$54,IF(C550&lt;=Configure!$E$55,Configure!$H$55,Configure!$H$56))</f>
        <v>Days</v>
      </c>
      <c r="F550" s="50">
        <f t="shared" si="67"/>
        <v>0</v>
      </c>
      <c r="G550" s="51" t="str">
        <f t="shared" si="68"/>
        <v>Normal</v>
      </c>
      <c r="H550" s="133">
        <f t="shared" si="69"/>
        <v>0</v>
      </c>
      <c r="I550" s="51" t="str">
        <f t="shared" si="70"/>
        <v>Nominal</v>
      </c>
      <c r="J550" s="132">
        <f t="shared" si="71"/>
        <v>0</v>
      </c>
      <c r="K550" s="156">
        <f>VLOOKUP(J550,'Radiation Sickness'!$B$5:$F$12,3,TRUE)</f>
        <v>0</v>
      </c>
      <c r="L550" s="156" t="str">
        <f>VLOOKUP(J550,'Radiation Sickness'!$B$5:$F$12,4,TRUE)</f>
        <v>1. Elevated</v>
      </c>
    </row>
    <row r="551" spans="2:12" ht="12.75">
      <c r="B551" s="82">
        <f t="shared" si="66"/>
        <v>3.207868188819302</v>
      </c>
      <c r="C551" s="79">
        <f t="shared" si="65"/>
        <v>514</v>
      </c>
      <c r="D551" s="48">
        <f>IF(C551&lt;=Configure!$E$54,C551/24,IF(C551&lt;=Configure!$E$55,C551/Configure!$E$54,C551/Configure!$E$55))</f>
        <v>21.416666666666668</v>
      </c>
      <c r="E551" s="54" t="str">
        <f>IF(C551&lt;=Configure!$E$54,Configure!$H$54,IF(C551&lt;=Configure!$E$55,Configure!$H$55,Configure!$H$56))</f>
        <v>Days</v>
      </c>
      <c r="F551" s="50">
        <f t="shared" si="67"/>
        <v>0</v>
      </c>
      <c r="G551" s="51" t="str">
        <f t="shared" si="68"/>
        <v>Normal</v>
      </c>
      <c r="H551" s="133">
        <f t="shared" si="69"/>
        <v>0</v>
      </c>
      <c r="I551" s="51" t="str">
        <f t="shared" si="70"/>
        <v>Nominal</v>
      </c>
      <c r="J551" s="132">
        <f t="shared" si="71"/>
        <v>0</v>
      </c>
      <c r="K551" s="156">
        <f>VLOOKUP(J551,'Radiation Sickness'!$B$5:$F$12,3,TRUE)</f>
        <v>0</v>
      </c>
      <c r="L551" s="156" t="str">
        <f>VLOOKUP(J551,'Radiation Sickness'!$B$5:$F$12,4,TRUE)</f>
        <v>1. Elevated</v>
      </c>
    </row>
    <row r="552" spans="2:12" ht="12.75">
      <c r="B552" s="82">
        <f t="shared" si="66"/>
        <v>3.208867019731158</v>
      </c>
      <c r="C552" s="79">
        <f t="shared" si="65"/>
        <v>515</v>
      </c>
      <c r="D552" s="48">
        <f>IF(C552&lt;=Configure!$E$54,C552/24,IF(C552&lt;=Configure!$E$55,C552/Configure!$E$54,C552/Configure!$E$55))</f>
        <v>21.458333333333332</v>
      </c>
      <c r="E552" s="54" t="str">
        <f>IF(C552&lt;=Configure!$E$54,Configure!$H$54,IF(C552&lt;=Configure!$E$55,Configure!$H$55,Configure!$H$56))</f>
        <v>Days</v>
      </c>
      <c r="F552" s="50">
        <f t="shared" si="67"/>
        <v>0</v>
      </c>
      <c r="G552" s="51" t="str">
        <f t="shared" si="68"/>
        <v>Normal</v>
      </c>
      <c r="H552" s="133">
        <f t="shared" si="69"/>
        <v>0</v>
      </c>
      <c r="I552" s="51" t="str">
        <f t="shared" si="70"/>
        <v>Nominal</v>
      </c>
      <c r="J552" s="132">
        <f t="shared" si="71"/>
        <v>0</v>
      </c>
      <c r="K552" s="156">
        <f>VLOOKUP(J552,'Radiation Sickness'!$B$5:$F$12,3,TRUE)</f>
        <v>0</v>
      </c>
      <c r="L552" s="156" t="str">
        <f>VLOOKUP(J552,'Radiation Sickness'!$B$5:$F$12,4,TRUE)</f>
        <v>1. Elevated</v>
      </c>
    </row>
    <row r="553" spans="2:12" ht="12.75">
      <c r="B553" s="82">
        <f t="shared" si="66"/>
        <v>3.2098639130454605</v>
      </c>
      <c r="C553" s="79">
        <f t="shared" si="65"/>
        <v>516</v>
      </c>
      <c r="D553" s="48">
        <f>IF(C553&lt;=Configure!$E$54,C553/24,IF(C553&lt;=Configure!$E$55,C553/Configure!$E$54,C553/Configure!$E$55))</f>
        <v>21.5</v>
      </c>
      <c r="E553" s="54" t="str">
        <f>IF(C553&lt;=Configure!$E$54,Configure!$H$54,IF(C553&lt;=Configure!$E$55,Configure!$H$55,Configure!$H$56))</f>
        <v>Days</v>
      </c>
      <c r="F553" s="50">
        <f t="shared" si="67"/>
        <v>0</v>
      </c>
      <c r="G553" s="51" t="str">
        <f t="shared" si="68"/>
        <v>Normal</v>
      </c>
      <c r="H553" s="133">
        <f t="shared" si="69"/>
        <v>0</v>
      </c>
      <c r="I553" s="51" t="str">
        <f t="shared" si="70"/>
        <v>Nominal</v>
      </c>
      <c r="J553" s="132">
        <f t="shared" si="71"/>
        <v>0</v>
      </c>
      <c r="K553" s="156">
        <f>VLOOKUP(J553,'Radiation Sickness'!$B$5:$F$12,3,TRUE)</f>
        <v>0</v>
      </c>
      <c r="L553" s="156" t="str">
        <f>VLOOKUP(J553,'Radiation Sickness'!$B$5:$F$12,4,TRUE)</f>
        <v>1. Elevated</v>
      </c>
    </row>
    <row r="554" spans="2:12" ht="12.75">
      <c r="B554" s="82">
        <f t="shared" si="66"/>
        <v>3.210858876265014</v>
      </c>
      <c r="C554" s="79">
        <f t="shared" si="65"/>
        <v>517</v>
      </c>
      <c r="D554" s="48">
        <f>IF(C554&lt;=Configure!$E$54,C554/24,IF(C554&lt;=Configure!$E$55,C554/Configure!$E$54,C554/Configure!$E$55))</f>
        <v>21.541666666666668</v>
      </c>
      <c r="E554" s="54" t="str">
        <f>IF(C554&lt;=Configure!$E$54,Configure!$H$54,IF(C554&lt;=Configure!$E$55,Configure!$H$55,Configure!$H$56))</f>
        <v>Days</v>
      </c>
      <c r="F554" s="50">
        <f t="shared" si="67"/>
        <v>0</v>
      </c>
      <c r="G554" s="51" t="str">
        <f t="shared" si="68"/>
        <v>Normal</v>
      </c>
      <c r="H554" s="133">
        <f t="shared" si="69"/>
        <v>0</v>
      </c>
      <c r="I554" s="51" t="str">
        <f t="shared" si="70"/>
        <v>Nominal</v>
      </c>
      <c r="J554" s="132">
        <f t="shared" si="71"/>
        <v>0</v>
      </c>
      <c r="K554" s="156">
        <f>VLOOKUP(J554,'Radiation Sickness'!$B$5:$F$12,3,TRUE)</f>
        <v>0</v>
      </c>
      <c r="L554" s="156" t="str">
        <f>VLOOKUP(J554,'Radiation Sickness'!$B$5:$F$12,4,TRUE)</f>
        <v>1. Elevated</v>
      </c>
    </row>
    <row r="555" spans="2:12" ht="12.75">
      <c r="B555" s="82">
        <f t="shared" si="66"/>
        <v>3.2118519168491293</v>
      </c>
      <c r="C555" s="79">
        <f t="shared" si="65"/>
        <v>518</v>
      </c>
      <c r="D555" s="48">
        <f>IF(C555&lt;=Configure!$E$54,C555/24,IF(C555&lt;=Configure!$E$55,C555/Configure!$E$54,C555/Configure!$E$55))</f>
        <v>21.583333333333332</v>
      </c>
      <c r="E555" s="54" t="str">
        <f>IF(C555&lt;=Configure!$E$54,Configure!$H$54,IF(C555&lt;=Configure!$E$55,Configure!$H$55,Configure!$H$56))</f>
        <v>Days</v>
      </c>
      <c r="F555" s="50">
        <f t="shared" si="67"/>
        <v>0</v>
      </c>
      <c r="G555" s="51" t="str">
        <f t="shared" si="68"/>
        <v>Normal</v>
      </c>
      <c r="H555" s="133">
        <f t="shared" si="69"/>
        <v>0</v>
      </c>
      <c r="I555" s="51" t="str">
        <f t="shared" si="70"/>
        <v>Nominal</v>
      </c>
      <c r="J555" s="132">
        <f t="shared" si="71"/>
        <v>0</v>
      </c>
      <c r="K555" s="156">
        <f>VLOOKUP(J555,'Radiation Sickness'!$B$5:$F$12,3,TRUE)</f>
        <v>0</v>
      </c>
      <c r="L555" s="156" t="str">
        <f>VLOOKUP(J555,'Radiation Sickness'!$B$5:$F$12,4,TRUE)</f>
        <v>1. Elevated</v>
      </c>
    </row>
    <row r="556" spans="2:12" ht="12.75">
      <c r="B556" s="82">
        <f t="shared" si="66"/>
        <v>3.2128430422139576</v>
      </c>
      <c r="C556" s="79">
        <f t="shared" si="65"/>
        <v>519</v>
      </c>
      <c r="D556" s="48">
        <f>IF(C556&lt;=Configure!$E$54,C556/24,IF(C556&lt;=Configure!$E$55,C556/Configure!$E$54,C556/Configure!$E$55))</f>
        <v>21.625</v>
      </c>
      <c r="E556" s="54" t="str">
        <f>IF(C556&lt;=Configure!$E$54,Configure!$H$54,IF(C556&lt;=Configure!$E$55,Configure!$H$55,Configure!$H$56))</f>
        <v>Days</v>
      </c>
      <c r="F556" s="50">
        <f t="shared" si="67"/>
        <v>0</v>
      </c>
      <c r="G556" s="51" t="str">
        <f t="shared" si="68"/>
        <v>Normal</v>
      </c>
      <c r="H556" s="133">
        <f t="shared" si="69"/>
        <v>0</v>
      </c>
      <c r="I556" s="51" t="str">
        <f t="shared" si="70"/>
        <v>Nominal</v>
      </c>
      <c r="J556" s="132">
        <f t="shared" si="71"/>
        <v>0</v>
      </c>
      <c r="K556" s="156">
        <f>VLOOKUP(J556,'Radiation Sickness'!$B$5:$F$12,3,TRUE)</f>
        <v>0</v>
      </c>
      <c r="L556" s="156" t="str">
        <f>VLOOKUP(J556,'Radiation Sickness'!$B$5:$F$12,4,TRUE)</f>
        <v>1. Elevated</v>
      </c>
    </row>
    <row r="557" spans="2:12" ht="12.75">
      <c r="B557" s="82">
        <f t="shared" si="66"/>
        <v>3.2138322597328237</v>
      </c>
      <c r="C557" s="79">
        <f t="shared" si="65"/>
        <v>520</v>
      </c>
      <c r="D557" s="48">
        <f>IF(C557&lt;=Configure!$E$54,C557/24,IF(C557&lt;=Configure!$E$55,C557/Configure!$E$54,C557/Configure!$E$55))</f>
        <v>21.666666666666668</v>
      </c>
      <c r="E557" s="54" t="str">
        <f>IF(C557&lt;=Configure!$E$54,Configure!$H$54,IF(C557&lt;=Configure!$E$55,Configure!$H$55,Configure!$H$56))</f>
        <v>Days</v>
      </c>
      <c r="F557" s="50">
        <f t="shared" si="67"/>
        <v>0</v>
      </c>
      <c r="G557" s="51" t="str">
        <f t="shared" si="68"/>
        <v>Normal</v>
      </c>
      <c r="H557" s="133">
        <f t="shared" si="69"/>
        <v>0</v>
      </c>
      <c r="I557" s="51" t="str">
        <f t="shared" si="70"/>
        <v>Nominal</v>
      </c>
      <c r="J557" s="132">
        <f t="shared" si="71"/>
        <v>0</v>
      </c>
      <c r="K557" s="156">
        <f>VLOOKUP(J557,'Radiation Sickness'!$B$5:$F$12,3,TRUE)</f>
        <v>0</v>
      </c>
      <c r="L557" s="156" t="str">
        <f>VLOOKUP(J557,'Radiation Sickness'!$B$5:$F$12,4,TRUE)</f>
        <v>1. Elevated</v>
      </c>
    </row>
    <row r="558" spans="2:12" ht="12.75">
      <c r="B558" s="82">
        <f t="shared" si="66"/>
        <v>3.214819576736554</v>
      </c>
      <c r="C558" s="79">
        <f t="shared" si="65"/>
        <v>521</v>
      </c>
      <c r="D558" s="48">
        <f>IF(C558&lt;=Configure!$E$54,C558/24,IF(C558&lt;=Configure!$E$55,C558/Configure!$E$54,C558/Configure!$E$55))</f>
        <v>21.708333333333332</v>
      </c>
      <c r="E558" s="54" t="str">
        <f>IF(C558&lt;=Configure!$E$54,Configure!$H$54,IF(C558&lt;=Configure!$E$55,Configure!$H$55,Configure!$H$56))</f>
        <v>Days</v>
      </c>
      <c r="F558" s="50">
        <f t="shared" si="67"/>
        <v>0</v>
      </c>
      <c r="G558" s="51" t="str">
        <f t="shared" si="68"/>
        <v>Normal</v>
      </c>
      <c r="H558" s="133">
        <f t="shared" si="69"/>
        <v>0</v>
      </c>
      <c r="I558" s="51" t="str">
        <f t="shared" si="70"/>
        <v>Nominal</v>
      </c>
      <c r="J558" s="132">
        <f t="shared" si="71"/>
        <v>0</v>
      </c>
      <c r="K558" s="156">
        <f>VLOOKUP(J558,'Radiation Sickness'!$B$5:$F$12,3,TRUE)</f>
        <v>0</v>
      </c>
      <c r="L558" s="156" t="str">
        <f>VLOOKUP(J558,'Radiation Sickness'!$B$5:$F$12,4,TRUE)</f>
        <v>1. Elevated</v>
      </c>
    </row>
    <row r="559" spans="2:12" ht="12.75">
      <c r="B559" s="82">
        <f t="shared" si="66"/>
        <v>3.2158050005138046</v>
      </c>
      <c r="C559" s="79">
        <f t="shared" si="65"/>
        <v>522</v>
      </c>
      <c r="D559" s="48">
        <f>IF(C559&lt;=Configure!$E$54,C559/24,IF(C559&lt;=Configure!$E$55,C559/Configure!$E$54,C559/Configure!$E$55))</f>
        <v>21.75</v>
      </c>
      <c r="E559" s="54" t="str">
        <f>IF(C559&lt;=Configure!$E$54,Configure!$H$54,IF(C559&lt;=Configure!$E$55,Configure!$H$55,Configure!$H$56))</f>
        <v>Days</v>
      </c>
      <c r="F559" s="50">
        <f t="shared" si="67"/>
        <v>0</v>
      </c>
      <c r="G559" s="51" t="str">
        <f t="shared" si="68"/>
        <v>Normal</v>
      </c>
      <c r="H559" s="133">
        <f t="shared" si="69"/>
        <v>0</v>
      </c>
      <c r="I559" s="51" t="str">
        <f t="shared" si="70"/>
        <v>Nominal</v>
      </c>
      <c r="J559" s="132">
        <f t="shared" si="71"/>
        <v>0</v>
      </c>
      <c r="K559" s="156">
        <f>VLOOKUP(J559,'Radiation Sickness'!$B$5:$F$12,3,TRUE)</f>
        <v>0</v>
      </c>
      <c r="L559" s="156" t="str">
        <f>VLOOKUP(J559,'Radiation Sickness'!$B$5:$F$12,4,TRUE)</f>
        <v>1. Elevated</v>
      </c>
    </row>
    <row r="560" spans="2:12" ht="12.75">
      <c r="B560" s="82">
        <f t="shared" si="66"/>
        <v>3.2167885383113815</v>
      </c>
      <c r="C560" s="79">
        <f t="shared" si="65"/>
        <v>523</v>
      </c>
      <c r="D560" s="48">
        <f>IF(C560&lt;=Configure!$E$54,C560/24,IF(C560&lt;=Configure!$E$55,C560/Configure!$E$54,C560/Configure!$E$55))</f>
        <v>21.791666666666668</v>
      </c>
      <c r="E560" s="54" t="str">
        <f>IF(C560&lt;=Configure!$E$54,Configure!$H$54,IF(C560&lt;=Configure!$E$55,Configure!$H$55,Configure!$H$56))</f>
        <v>Days</v>
      </c>
      <c r="F560" s="50">
        <f t="shared" si="67"/>
        <v>0</v>
      </c>
      <c r="G560" s="51" t="str">
        <f t="shared" si="68"/>
        <v>Normal</v>
      </c>
      <c r="H560" s="133">
        <f t="shared" si="69"/>
        <v>0</v>
      </c>
      <c r="I560" s="51" t="str">
        <f t="shared" si="70"/>
        <v>Nominal</v>
      </c>
      <c r="J560" s="132">
        <f t="shared" si="71"/>
        <v>0</v>
      </c>
      <c r="K560" s="156">
        <f>VLOOKUP(J560,'Radiation Sickness'!$B$5:$F$12,3,TRUE)</f>
        <v>0</v>
      </c>
      <c r="L560" s="156" t="str">
        <f>VLOOKUP(J560,'Radiation Sickness'!$B$5:$F$12,4,TRUE)</f>
        <v>1. Elevated</v>
      </c>
    </row>
    <row r="561" spans="2:12" ht="12.75">
      <c r="B561" s="82">
        <f t="shared" si="66"/>
        <v>3.217770197334562</v>
      </c>
      <c r="C561" s="79">
        <f t="shared" si="65"/>
        <v>524</v>
      </c>
      <c r="D561" s="48">
        <f>IF(C561&lt;=Configure!$E$54,C561/24,IF(C561&lt;=Configure!$E$55,C561/Configure!$E$54,C561/Configure!$E$55))</f>
        <v>21.833333333333332</v>
      </c>
      <c r="E561" s="54" t="str">
        <f>IF(C561&lt;=Configure!$E$54,Configure!$H$54,IF(C561&lt;=Configure!$E$55,Configure!$H$55,Configure!$H$56))</f>
        <v>Days</v>
      </c>
      <c r="F561" s="50">
        <f t="shared" si="67"/>
        <v>0</v>
      </c>
      <c r="G561" s="51" t="str">
        <f t="shared" si="68"/>
        <v>Normal</v>
      </c>
      <c r="H561" s="133">
        <f t="shared" si="69"/>
        <v>0</v>
      </c>
      <c r="I561" s="51" t="str">
        <f t="shared" si="70"/>
        <v>Nominal</v>
      </c>
      <c r="J561" s="132">
        <f t="shared" si="71"/>
        <v>0</v>
      </c>
      <c r="K561" s="156">
        <f>VLOOKUP(J561,'Radiation Sickness'!$B$5:$F$12,3,TRUE)</f>
        <v>0</v>
      </c>
      <c r="L561" s="156" t="str">
        <f>VLOOKUP(J561,'Radiation Sickness'!$B$5:$F$12,4,TRUE)</f>
        <v>1. Elevated</v>
      </c>
    </row>
    <row r="562" spans="2:12" ht="12.75">
      <c r="B562" s="82">
        <f t="shared" si="66"/>
        <v>3.218749984747412</v>
      </c>
      <c r="C562" s="79">
        <f t="shared" si="65"/>
        <v>525</v>
      </c>
      <c r="D562" s="48">
        <f>IF(C562&lt;=Configure!$E$54,C562/24,IF(C562&lt;=Configure!$E$55,C562/Configure!$E$54,C562/Configure!$E$55))</f>
        <v>21.875</v>
      </c>
      <c r="E562" s="54" t="str">
        <f>IF(C562&lt;=Configure!$E$54,Configure!$H$54,IF(C562&lt;=Configure!$E$55,Configure!$H$55,Configure!$H$56))</f>
        <v>Days</v>
      </c>
      <c r="F562" s="50">
        <f t="shared" si="67"/>
        <v>0</v>
      </c>
      <c r="G562" s="51" t="str">
        <f t="shared" si="68"/>
        <v>Normal</v>
      </c>
      <c r="H562" s="133">
        <f t="shared" si="69"/>
        <v>0</v>
      </c>
      <c r="I562" s="51" t="str">
        <f t="shared" si="70"/>
        <v>Nominal</v>
      </c>
      <c r="J562" s="132">
        <f t="shared" si="71"/>
        <v>0</v>
      </c>
      <c r="K562" s="156">
        <f>VLOOKUP(J562,'Radiation Sickness'!$B$5:$F$12,3,TRUE)</f>
        <v>0</v>
      </c>
      <c r="L562" s="156" t="str">
        <f>VLOOKUP(J562,'Radiation Sickness'!$B$5:$F$12,4,TRUE)</f>
        <v>1. Elevated</v>
      </c>
    </row>
    <row r="563" spans="2:12" ht="12.75">
      <c r="B563" s="82">
        <f t="shared" si="66"/>
        <v>3.2197279076730982</v>
      </c>
      <c r="C563" s="79">
        <f t="shared" si="65"/>
        <v>526</v>
      </c>
      <c r="D563" s="48">
        <f>IF(C563&lt;=Configure!$E$54,C563/24,IF(C563&lt;=Configure!$E$55,C563/Configure!$E$54,C563/Configure!$E$55))</f>
        <v>21.916666666666668</v>
      </c>
      <c r="E563" s="54" t="str">
        <f>IF(C563&lt;=Configure!$E$54,Configure!$H$54,IF(C563&lt;=Configure!$E$55,Configure!$H$55,Configure!$H$56))</f>
        <v>Days</v>
      </c>
      <c r="F563" s="50">
        <f t="shared" si="67"/>
        <v>0</v>
      </c>
      <c r="G563" s="51" t="str">
        <f t="shared" si="68"/>
        <v>Normal</v>
      </c>
      <c r="H563" s="133">
        <f t="shared" si="69"/>
        <v>0</v>
      </c>
      <c r="I563" s="51" t="str">
        <f t="shared" si="70"/>
        <v>Nominal</v>
      </c>
      <c r="J563" s="132">
        <f t="shared" si="71"/>
        <v>0</v>
      </c>
      <c r="K563" s="156">
        <f>VLOOKUP(J563,'Radiation Sickness'!$B$5:$F$12,3,TRUE)</f>
        <v>0</v>
      </c>
      <c r="L563" s="156" t="str">
        <f>VLOOKUP(J563,'Radiation Sickness'!$B$5:$F$12,4,TRUE)</f>
        <v>1. Elevated</v>
      </c>
    </row>
    <row r="564" spans="2:12" ht="12.75">
      <c r="B564" s="82">
        <f t="shared" si="66"/>
        <v>3.2207039731941984</v>
      </c>
      <c r="C564" s="79">
        <f t="shared" si="65"/>
        <v>527</v>
      </c>
      <c r="D564" s="48">
        <f>IF(C564&lt;=Configure!$E$54,C564/24,IF(C564&lt;=Configure!$E$55,C564/Configure!$E$54,C564/Configure!$E$55))</f>
        <v>21.958333333333332</v>
      </c>
      <c r="E564" s="54" t="str">
        <f>IF(C564&lt;=Configure!$E$54,Configure!$H$54,IF(C564&lt;=Configure!$E$55,Configure!$H$55,Configure!$H$56))</f>
        <v>Days</v>
      </c>
      <c r="F564" s="50">
        <f t="shared" si="67"/>
        <v>0</v>
      </c>
      <c r="G564" s="51" t="str">
        <f t="shared" si="68"/>
        <v>Normal</v>
      </c>
      <c r="H564" s="133">
        <f t="shared" si="69"/>
        <v>0</v>
      </c>
      <c r="I564" s="51" t="str">
        <f t="shared" si="70"/>
        <v>Nominal</v>
      </c>
      <c r="J564" s="132">
        <f t="shared" si="71"/>
        <v>0</v>
      </c>
      <c r="K564" s="156">
        <f>VLOOKUP(J564,'Radiation Sickness'!$B$5:$F$12,3,TRUE)</f>
        <v>0</v>
      </c>
      <c r="L564" s="156" t="str">
        <f>VLOOKUP(J564,'Radiation Sickness'!$B$5:$F$12,4,TRUE)</f>
        <v>1. Elevated</v>
      </c>
    </row>
    <row r="565" spans="2:12" ht="12.75">
      <c r="B565" s="82">
        <f t="shared" si="66"/>
        <v>3.221678188353012</v>
      </c>
      <c r="C565" s="79">
        <f t="shared" si="65"/>
        <v>528</v>
      </c>
      <c r="D565" s="48">
        <f>IF(C565&lt;=Configure!$E$54,C565/24,IF(C565&lt;=Configure!$E$55,C565/Configure!$E$54,C565/Configure!$E$55))</f>
        <v>22</v>
      </c>
      <c r="E565" s="54" t="str">
        <f>IF(C565&lt;=Configure!$E$54,Configure!$H$54,IF(C565&lt;=Configure!$E$55,Configure!$H$55,Configure!$H$56))</f>
        <v>Days</v>
      </c>
      <c r="F565" s="50">
        <f t="shared" si="67"/>
        <v>0</v>
      </c>
      <c r="G565" s="51" t="str">
        <f t="shared" si="68"/>
        <v>Normal</v>
      </c>
      <c r="H565" s="133">
        <f t="shared" si="69"/>
        <v>0</v>
      </c>
      <c r="I565" s="51" t="str">
        <f t="shared" si="70"/>
        <v>Nominal</v>
      </c>
      <c r="J565" s="132">
        <f t="shared" si="71"/>
        <v>0</v>
      </c>
      <c r="K565" s="156">
        <f>VLOOKUP(J565,'Radiation Sickness'!$B$5:$F$12,3,TRUE)</f>
        <v>0</v>
      </c>
      <c r="L565" s="156" t="str">
        <f>VLOOKUP(J565,'Radiation Sickness'!$B$5:$F$12,4,TRUE)</f>
        <v>1. Elevated</v>
      </c>
    </row>
    <row r="566" spans="2:12" ht="12.75">
      <c r="B566" s="82">
        <f t="shared" si="66"/>
        <v>3.2226505601518625</v>
      </c>
      <c r="C566" s="79">
        <f t="shared" si="65"/>
        <v>529</v>
      </c>
      <c r="D566" s="48">
        <f>IF(C566&lt;=Configure!$E$54,C566/24,IF(C566&lt;=Configure!$E$55,C566/Configure!$E$54,C566/Configure!$E$55))</f>
        <v>22.041666666666668</v>
      </c>
      <c r="E566" s="54" t="str">
        <f>IF(C566&lt;=Configure!$E$54,Configure!$H$54,IF(C566&lt;=Configure!$E$55,Configure!$H$55,Configure!$H$56))</f>
        <v>Days</v>
      </c>
      <c r="F566" s="50">
        <f t="shared" si="67"/>
        <v>0</v>
      </c>
      <c r="G566" s="51" t="str">
        <f t="shared" si="68"/>
        <v>Normal</v>
      </c>
      <c r="H566" s="133">
        <f t="shared" si="69"/>
        <v>0</v>
      </c>
      <c r="I566" s="51" t="str">
        <f t="shared" si="70"/>
        <v>Nominal</v>
      </c>
      <c r="J566" s="132">
        <f t="shared" si="71"/>
        <v>0</v>
      </c>
      <c r="K566" s="156">
        <f>VLOOKUP(J566,'Radiation Sickness'!$B$5:$F$12,3,TRUE)</f>
        <v>0</v>
      </c>
      <c r="L566" s="156" t="str">
        <f>VLOOKUP(J566,'Radiation Sickness'!$B$5:$F$12,4,TRUE)</f>
        <v>1. Elevated</v>
      </c>
    </row>
    <row r="567" spans="2:12" ht="12.75">
      <c r="B567" s="82">
        <f t="shared" si="66"/>
        <v>3.2236210955533995</v>
      </c>
      <c r="C567" s="79">
        <f t="shared" si="65"/>
        <v>530</v>
      </c>
      <c r="D567" s="48">
        <f>IF(C567&lt;=Configure!$E$54,C567/24,IF(C567&lt;=Configure!$E$55,C567/Configure!$E$54,C567/Configure!$E$55))</f>
        <v>22.083333333333332</v>
      </c>
      <c r="E567" s="54" t="str">
        <f>IF(C567&lt;=Configure!$E$54,Configure!$H$54,IF(C567&lt;=Configure!$E$55,Configure!$H$55,Configure!$H$56))</f>
        <v>Days</v>
      </c>
      <c r="F567" s="50">
        <f t="shared" si="67"/>
        <v>0</v>
      </c>
      <c r="G567" s="51" t="str">
        <f t="shared" si="68"/>
        <v>Normal</v>
      </c>
      <c r="H567" s="133">
        <f t="shared" si="69"/>
        <v>0</v>
      </c>
      <c r="I567" s="51" t="str">
        <f t="shared" si="70"/>
        <v>Nominal</v>
      </c>
      <c r="J567" s="132">
        <f t="shared" si="71"/>
        <v>0</v>
      </c>
      <c r="K567" s="156">
        <f>VLOOKUP(J567,'Radiation Sickness'!$B$5:$F$12,3,TRUE)</f>
        <v>0</v>
      </c>
      <c r="L567" s="156" t="str">
        <f>VLOOKUP(J567,'Radiation Sickness'!$B$5:$F$12,4,TRUE)</f>
        <v>1. Elevated</v>
      </c>
    </row>
    <row r="568" spans="2:12" ht="12.75">
      <c r="B568" s="82">
        <f t="shared" si="66"/>
        <v>3.224589801480899</v>
      </c>
      <c r="C568" s="79">
        <f t="shared" si="65"/>
        <v>531</v>
      </c>
      <c r="D568" s="48">
        <f>IF(C568&lt;=Configure!$E$54,C568/24,IF(C568&lt;=Configure!$E$55,C568/Configure!$E$54,C568/Configure!$E$55))</f>
        <v>22.125</v>
      </c>
      <c r="E568" s="54" t="str">
        <f>IF(C568&lt;=Configure!$E$54,Configure!$H$54,IF(C568&lt;=Configure!$E$55,Configure!$H$55,Configure!$H$56))</f>
        <v>Days</v>
      </c>
      <c r="F568" s="50">
        <f t="shared" si="67"/>
        <v>0</v>
      </c>
      <c r="G568" s="51" t="str">
        <f t="shared" si="68"/>
        <v>Normal</v>
      </c>
      <c r="H568" s="133">
        <f t="shared" si="69"/>
        <v>0</v>
      </c>
      <c r="I568" s="51" t="str">
        <f t="shared" si="70"/>
        <v>Nominal</v>
      </c>
      <c r="J568" s="132">
        <f t="shared" si="71"/>
        <v>0</v>
      </c>
      <c r="K568" s="156">
        <f>VLOOKUP(J568,'Radiation Sickness'!$B$5:$F$12,3,TRUE)</f>
        <v>0</v>
      </c>
      <c r="L568" s="156" t="str">
        <f>VLOOKUP(J568,'Radiation Sickness'!$B$5:$F$12,4,TRUE)</f>
        <v>1. Elevated</v>
      </c>
    </row>
    <row r="569" spans="2:12" ht="12.75">
      <c r="B569" s="82">
        <f t="shared" si="66"/>
        <v>3.2255566848185593</v>
      </c>
      <c r="C569" s="79">
        <f t="shared" si="65"/>
        <v>532</v>
      </c>
      <c r="D569" s="48">
        <f>IF(C569&lt;=Configure!$E$54,C569/24,IF(C569&lt;=Configure!$E$55,C569/Configure!$E$54,C569/Configure!$E$55))</f>
        <v>22.166666666666668</v>
      </c>
      <c r="E569" s="54" t="str">
        <f>IF(C569&lt;=Configure!$E$54,Configure!$H$54,IF(C569&lt;=Configure!$E$55,Configure!$H$55,Configure!$H$56))</f>
        <v>Days</v>
      </c>
      <c r="F569" s="50">
        <f t="shared" si="67"/>
        <v>0</v>
      </c>
      <c r="G569" s="51" t="str">
        <f t="shared" si="68"/>
        <v>Normal</v>
      </c>
      <c r="H569" s="133">
        <f t="shared" si="69"/>
        <v>0</v>
      </c>
      <c r="I569" s="51" t="str">
        <f t="shared" si="70"/>
        <v>Nominal</v>
      </c>
      <c r="J569" s="132">
        <f t="shared" si="71"/>
        <v>0</v>
      </c>
      <c r="K569" s="156">
        <f>VLOOKUP(J569,'Radiation Sickness'!$B$5:$F$12,3,TRUE)</f>
        <v>0</v>
      </c>
      <c r="L569" s="156" t="str">
        <f>VLOOKUP(J569,'Radiation Sickness'!$B$5:$F$12,4,TRUE)</f>
        <v>1. Elevated</v>
      </c>
    </row>
    <row r="570" spans="2:12" ht="12.75">
      <c r="B570" s="82">
        <f t="shared" si="66"/>
        <v>3.2265217524117937</v>
      </c>
      <c r="C570" s="79">
        <f t="shared" si="65"/>
        <v>533</v>
      </c>
      <c r="D570" s="48">
        <f>IF(C570&lt;=Configure!$E$54,C570/24,IF(C570&lt;=Configure!$E$55,C570/Configure!$E$54,C570/Configure!$E$55))</f>
        <v>22.208333333333332</v>
      </c>
      <c r="E570" s="54" t="str">
        <f>IF(C570&lt;=Configure!$E$54,Configure!$H$54,IF(C570&lt;=Configure!$E$55,Configure!$H$55,Configure!$H$56))</f>
        <v>Days</v>
      </c>
      <c r="F570" s="50">
        <f t="shared" si="67"/>
        <v>0</v>
      </c>
      <c r="G570" s="51" t="str">
        <f t="shared" si="68"/>
        <v>Normal</v>
      </c>
      <c r="H570" s="133">
        <f t="shared" si="69"/>
        <v>0</v>
      </c>
      <c r="I570" s="51" t="str">
        <f t="shared" si="70"/>
        <v>Nominal</v>
      </c>
      <c r="J570" s="132">
        <f t="shared" si="71"/>
        <v>0</v>
      </c>
      <c r="K570" s="156">
        <f>VLOOKUP(J570,'Radiation Sickness'!$B$5:$F$12,3,TRUE)</f>
        <v>0</v>
      </c>
      <c r="L570" s="156" t="str">
        <f>VLOOKUP(J570,'Radiation Sickness'!$B$5:$F$12,4,TRUE)</f>
        <v>1. Elevated</v>
      </c>
    </row>
    <row r="571" spans="2:12" ht="12.75">
      <c r="B571" s="82">
        <f t="shared" si="66"/>
        <v>3.227485011067524</v>
      </c>
      <c r="C571" s="79">
        <f t="shared" si="65"/>
        <v>534</v>
      </c>
      <c r="D571" s="48">
        <f>IF(C571&lt;=Configure!$E$54,C571/24,IF(C571&lt;=Configure!$E$55,C571/Configure!$E$54,C571/Configure!$E$55))</f>
        <v>22.25</v>
      </c>
      <c r="E571" s="54" t="str">
        <f>IF(C571&lt;=Configure!$E$54,Configure!$H$54,IF(C571&lt;=Configure!$E$55,Configure!$H$55,Configure!$H$56))</f>
        <v>Days</v>
      </c>
      <c r="F571" s="50">
        <f t="shared" si="67"/>
        <v>0</v>
      </c>
      <c r="G571" s="51" t="str">
        <f t="shared" si="68"/>
        <v>Normal</v>
      </c>
      <c r="H571" s="133">
        <f t="shared" si="69"/>
        <v>0</v>
      </c>
      <c r="I571" s="51" t="str">
        <f t="shared" si="70"/>
        <v>Nominal</v>
      </c>
      <c r="J571" s="132">
        <f t="shared" si="71"/>
        <v>0</v>
      </c>
      <c r="K571" s="156">
        <f>VLOOKUP(J571,'Radiation Sickness'!$B$5:$F$12,3,TRUE)</f>
        <v>0</v>
      </c>
      <c r="L571" s="156" t="str">
        <f>VLOOKUP(J571,'Radiation Sickness'!$B$5:$F$12,4,TRUE)</f>
        <v>1. Elevated</v>
      </c>
    </row>
    <row r="572" spans="2:12" ht="12.75">
      <c r="B572" s="82">
        <f t="shared" si="66"/>
        <v>3.228446467554464</v>
      </c>
      <c r="C572" s="79">
        <f t="shared" si="65"/>
        <v>535</v>
      </c>
      <c r="D572" s="48">
        <f>IF(C572&lt;=Configure!$E$54,C572/24,IF(C572&lt;=Configure!$E$55,C572/Configure!$E$54,C572/Configure!$E$55))</f>
        <v>22.291666666666668</v>
      </c>
      <c r="E572" s="54" t="str">
        <f>IF(C572&lt;=Configure!$E$54,Configure!$H$54,IF(C572&lt;=Configure!$E$55,Configure!$H$55,Configure!$H$56))</f>
        <v>Days</v>
      </c>
      <c r="F572" s="50">
        <f t="shared" si="67"/>
        <v>0</v>
      </c>
      <c r="G572" s="51" t="str">
        <f t="shared" si="68"/>
        <v>Normal</v>
      </c>
      <c r="H572" s="133">
        <f t="shared" si="69"/>
        <v>0</v>
      </c>
      <c r="I572" s="51" t="str">
        <f t="shared" si="70"/>
        <v>Nominal</v>
      </c>
      <c r="J572" s="132">
        <f t="shared" si="71"/>
        <v>0</v>
      </c>
      <c r="K572" s="156">
        <f>VLOOKUP(J572,'Radiation Sickness'!$B$5:$F$12,3,TRUE)</f>
        <v>0</v>
      </c>
      <c r="L572" s="156" t="str">
        <f>VLOOKUP(J572,'Radiation Sickness'!$B$5:$F$12,4,TRUE)</f>
        <v>1. Elevated</v>
      </c>
    </row>
    <row r="573" spans="2:12" ht="12.75">
      <c r="B573" s="82">
        <f t="shared" si="66"/>
        <v>3.2294061286034093</v>
      </c>
      <c r="C573" s="79">
        <f t="shared" si="65"/>
        <v>536</v>
      </c>
      <c r="D573" s="48">
        <f>IF(C573&lt;=Configure!$E$54,C573/24,IF(C573&lt;=Configure!$E$55,C573/Configure!$E$54,C573/Configure!$E$55))</f>
        <v>22.333333333333332</v>
      </c>
      <c r="E573" s="54" t="str">
        <f>IF(C573&lt;=Configure!$E$54,Configure!$H$54,IF(C573&lt;=Configure!$E$55,Configure!$H$55,Configure!$H$56))</f>
        <v>Days</v>
      </c>
      <c r="F573" s="50">
        <f t="shared" si="67"/>
        <v>0</v>
      </c>
      <c r="G573" s="51" t="str">
        <f t="shared" si="68"/>
        <v>Normal</v>
      </c>
      <c r="H573" s="133">
        <f t="shared" si="69"/>
        <v>0</v>
      </c>
      <c r="I573" s="51" t="str">
        <f t="shared" si="70"/>
        <v>Nominal</v>
      </c>
      <c r="J573" s="132">
        <f t="shared" si="71"/>
        <v>0</v>
      </c>
      <c r="K573" s="156">
        <f>VLOOKUP(J573,'Radiation Sickness'!$B$5:$F$12,3,TRUE)</f>
        <v>0</v>
      </c>
      <c r="L573" s="156" t="str">
        <f>VLOOKUP(J573,'Radiation Sickness'!$B$5:$F$12,4,TRUE)</f>
        <v>1. Elevated</v>
      </c>
    </row>
    <row r="574" spans="2:12" ht="12.75">
      <c r="B574" s="82">
        <f t="shared" si="66"/>
        <v>3.2303640009075174</v>
      </c>
      <c r="C574" s="79">
        <f t="shared" si="65"/>
        <v>537</v>
      </c>
      <c r="D574" s="48">
        <f>IF(C574&lt;=Configure!$E$54,C574/24,IF(C574&lt;=Configure!$E$55,C574/Configure!$E$54,C574/Configure!$E$55))</f>
        <v>22.375</v>
      </c>
      <c r="E574" s="54" t="str">
        <f>IF(C574&lt;=Configure!$E$54,Configure!$H$54,IF(C574&lt;=Configure!$E$55,Configure!$H$55,Configure!$H$56))</f>
        <v>Days</v>
      </c>
      <c r="F574" s="50">
        <f t="shared" si="67"/>
        <v>0</v>
      </c>
      <c r="G574" s="51" t="str">
        <f t="shared" si="68"/>
        <v>Normal</v>
      </c>
      <c r="H574" s="133">
        <f t="shared" si="69"/>
        <v>0</v>
      </c>
      <c r="I574" s="51" t="str">
        <f t="shared" si="70"/>
        <v>Nominal</v>
      </c>
      <c r="J574" s="132">
        <f t="shared" si="71"/>
        <v>0</v>
      </c>
      <c r="K574" s="156">
        <f>VLOOKUP(J574,'Radiation Sickness'!$B$5:$F$12,3,TRUE)</f>
        <v>0</v>
      </c>
      <c r="L574" s="156" t="str">
        <f>VLOOKUP(J574,'Radiation Sickness'!$B$5:$F$12,4,TRUE)</f>
        <v>1. Elevated</v>
      </c>
    </row>
    <row r="575" spans="2:12" ht="12.75">
      <c r="B575" s="82">
        <f t="shared" si="66"/>
        <v>3.2313200911225883</v>
      </c>
      <c r="C575" s="79">
        <f t="shared" si="65"/>
        <v>538</v>
      </c>
      <c r="D575" s="48">
        <f>IF(C575&lt;=Configure!$E$54,C575/24,IF(C575&lt;=Configure!$E$55,C575/Configure!$E$54,C575/Configure!$E$55))</f>
        <v>22.416666666666668</v>
      </c>
      <c r="E575" s="54" t="str">
        <f>IF(C575&lt;=Configure!$E$54,Configure!$H$54,IF(C575&lt;=Configure!$E$55,Configure!$H$55,Configure!$H$56))</f>
        <v>Days</v>
      </c>
      <c r="F575" s="50">
        <f t="shared" si="67"/>
        <v>0</v>
      </c>
      <c r="G575" s="51" t="str">
        <f t="shared" si="68"/>
        <v>Normal</v>
      </c>
      <c r="H575" s="133">
        <f t="shared" si="69"/>
        <v>0</v>
      </c>
      <c r="I575" s="51" t="str">
        <f t="shared" si="70"/>
        <v>Nominal</v>
      </c>
      <c r="J575" s="132">
        <f t="shared" si="71"/>
        <v>0</v>
      </c>
      <c r="K575" s="156">
        <f>VLOOKUP(J575,'Radiation Sickness'!$B$5:$F$12,3,TRUE)</f>
        <v>0</v>
      </c>
      <c r="L575" s="156" t="str">
        <f>VLOOKUP(J575,'Radiation Sickness'!$B$5:$F$12,4,TRUE)</f>
        <v>1. Elevated</v>
      </c>
    </row>
    <row r="576" spans="2:12" ht="12.75">
      <c r="B576" s="82">
        <f t="shared" si="66"/>
        <v>3.232274405867344</v>
      </c>
      <c r="C576" s="79">
        <f t="shared" si="65"/>
        <v>539</v>
      </c>
      <c r="D576" s="48">
        <f>IF(C576&lt;=Configure!$E$54,C576/24,IF(C576&lt;=Configure!$E$55,C576/Configure!$E$54,C576/Configure!$E$55))</f>
        <v>22.458333333333332</v>
      </c>
      <c r="E576" s="54" t="str">
        <f>IF(C576&lt;=Configure!$E$54,Configure!$H$54,IF(C576&lt;=Configure!$E$55,Configure!$H$55,Configure!$H$56))</f>
        <v>Days</v>
      </c>
      <c r="F576" s="50">
        <f t="shared" si="67"/>
        <v>0</v>
      </c>
      <c r="G576" s="51" t="str">
        <f t="shared" si="68"/>
        <v>Normal</v>
      </c>
      <c r="H576" s="133">
        <f t="shared" si="69"/>
        <v>0</v>
      </c>
      <c r="I576" s="51" t="str">
        <f t="shared" si="70"/>
        <v>Nominal</v>
      </c>
      <c r="J576" s="132">
        <f t="shared" si="71"/>
        <v>0</v>
      </c>
      <c r="K576" s="156">
        <f>VLOOKUP(J576,'Radiation Sickness'!$B$5:$F$12,3,TRUE)</f>
        <v>0</v>
      </c>
      <c r="L576" s="156" t="str">
        <f>VLOOKUP(J576,'Radiation Sickness'!$B$5:$F$12,4,TRUE)</f>
        <v>1. Elevated</v>
      </c>
    </row>
    <row r="577" spans="2:12" ht="12.75">
      <c r="B577" s="82">
        <f t="shared" si="66"/>
        <v>3.2332269517236996</v>
      </c>
      <c r="C577" s="79">
        <f aca="true" t="shared" si="72" ref="C577:C640">$C$31+C576</f>
        <v>540</v>
      </c>
      <c r="D577" s="48">
        <f>IF(C577&lt;=Configure!$E$54,C577/24,IF(C577&lt;=Configure!$E$55,C577/Configure!$E$54,C577/Configure!$E$55))</f>
        <v>22.5</v>
      </c>
      <c r="E577" s="54" t="str">
        <f>IF(C577&lt;=Configure!$E$54,Configure!$H$54,IF(C577&lt;=Configure!$E$55,Configure!$H$55,Configure!$H$56))</f>
        <v>Days</v>
      </c>
      <c r="F577" s="50">
        <f t="shared" si="67"/>
        <v>0</v>
      </c>
      <c r="G577" s="51" t="str">
        <f t="shared" si="68"/>
        <v>Normal</v>
      </c>
      <c r="H577" s="133">
        <f t="shared" si="69"/>
        <v>0</v>
      </c>
      <c r="I577" s="51" t="str">
        <f t="shared" si="70"/>
        <v>Nominal</v>
      </c>
      <c r="J577" s="132">
        <f t="shared" si="71"/>
        <v>0</v>
      </c>
      <c r="K577" s="156">
        <f>VLOOKUP(J577,'Radiation Sickness'!$B$5:$F$12,3,TRUE)</f>
        <v>0</v>
      </c>
      <c r="L577" s="156" t="str">
        <f>VLOOKUP(J577,'Radiation Sickness'!$B$5:$F$12,4,TRUE)</f>
        <v>1. Elevated</v>
      </c>
    </row>
    <row r="578" spans="2:12" ht="12.75">
      <c r="B578" s="82">
        <f t="shared" si="66"/>
        <v>3.2341777352370387</v>
      </c>
      <c r="C578" s="79">
        <f t="shared" si="72"/>
        <v>541</v>
      </c>
      <c r="D578" s="48">
        <f>IF(C578&lt;=Configure!$E$54,C578/24,IF(C578&lt;=Configure!$E$55,C578/Configure!$E$54,C578/Configure!$E$55))</f>
        <v>22.541666666666668</v>
      </c>
      <c r="E578" s="54" t="str">
        <f>IF(C578&lt;=Configure!$E$54,Configure!$H$54,IF(C578&lt;=Configure!$E$55,Configure!$H$55,Configure!$H$56))</f>
        <v>Days</v>
      </c>
      <c r="F578" s="50">
        <f t="shared" si="67"/>
        <v>0</v>
      </c>
      <c r="G578" s="51" t="str">
        <f t="shared" si="68"/>
        <v>Normal</v>
      </c>
      <c r="H578" s="133">
        <f t="shared" si="69"/>
        <v>0</v>
      </c>
      <c r="I578" s="51" t="str">
        <f t="shared" si="70"/>
        <v>Nominal</v>
      </c>
      <c r="J578" s="132">
        <f t="shared" si="71"/>
        <v>0</v>
      </c>
      <c r="K578" s="156">
        <f>VLOOKUP(J578,'Radiation Sickness'!$B$5:$F$12,3,TRUE)</f>
        <v>0</v>
      </c>
      <c r="L578" s="156" t="str">
        <f>VLOOKUP(J578,'Radiation Sickness'!$B$5:$F$12,4,TRUE)</f>
        <v>1. Elevated</v>
      </c>
    </row>
    <row r="579" spans="2:12" ht="12.75">
      <c r="B579" s="82">
        <f t="shared" si="66"/>
        <v>3.235126762916483</v>
      </c>
      <c r="C579" s="79">
        <f t="shared" si="72"/>
        <v>542</v>
      </c>
      <c r="D579" s="48">
        <f>IF(C579&lt;=Configure!$E$54,C579/24,IF(C579&lt;=Configure!$E$55,C579/Configure!$E$54,C579/Configure!$E$55))</f>
        <v>22.583333333333332</v>
      </c>
      <c r="E579" s="54" t="str">
        <f>IF(C579&lt;=Configure!$E$54,Configure!$H$54,IF(C579&lt;=Configure!$E$55,Configure!$H$55,Configure!$H$56))</f>
        <v>Days</v>
      </c>
      <c r="F579" s="50">
        <f t="shared" si="67"/>
        <v>0</v>
      </c>
      <c r="G579" s="51" t="str">
        <f t="shared" si="68"/>
        <v>Normal</v>
      </c>
      <c r="H579" s="133">
        <f t="shared" si="69"/>
        <v>0</v>
      </c>
      <c r="I579" s="51" t="str">
        <f t="shared" si="70"/>
        <v>Nominal</v>
      </c>
      <c r="J579" s="132">
        <f t="shared" si="71"/>
        <v>0</v>
      </c>
      <c r="K579" s="156">
        <f>VLOOKUP(J579,'Radiation Sickness'!$B$5:$F$12,3,TRUE)</f>
        <v>0</v>
      </c>
      <c r="L579" s="156" t="str">
        <f>VLOOKUP(J579,'Radiation Sickness'!$B$5:$F$12,4,TRUE)</f>
        <v>1. Elevated</v>
      </c>
    </row>
    <row r="580" spans="2:12" ht="12.75">
      <c r="B580" s="82">
        <f t="shared" si="66"/>
        <v>3.2360740412351574</v>
      </c>
      <c r="C580" s="79">
        <f t="shared" si="72"/>
        <v>543</v>
      </c>
      <c r="D580" s="48">
        <f>IF(C580&lt;=Configure!$E$54,C580/24,IF(C580&lt;=Configure!$E$55,C580/Configure!$E$54,C580/Configure!$E$55))</f>
        <v>22.625</v>
      </c>
      <c r="E580" s="54" t="str">
        <f>IF(C580&lt;=Configure!$E$54,Configure!$H$54,IF(C580&lt;=Configure!$E$55,Configure!$H$55,Configure!$H$56))</f>
        <v>Days</v>
      </c>
      <c r="F580" s="50">
        <f t="shared" si="67"/>
        <v>0</v>
      </c>
      <c r="G580" s="51" t="str">
        <f t="shared" si="68"/>
        <v>Normal</v>
      </c>
      <c r="H580" s="133">
        <f t="shared" si="69"/>
        <v>0</v>
      </c>
      <c r="I580" s="51" t="str">
        <f t="shared" si="70"/>
        <v>Nominal</v>
      </c>
      <c r="J580" s="132">
        <f t="shared" si="71"/>
        <v>0</v>
      </c>
      <c r="K580" s="156">
        <f>VLOOKUP(J580,'Radiation Sickness'!$B$5:$F$12,3,TRUE)</f>
        <v>0</v>
      </c>
      <c r="L580" s="156" t="str">
        <f>VLOOKUP(J580,'Radiation Sickness'!$B$5:$F$12,4,TRUE)</f>
        <v>1. Elevated</v>
      </c>
    </row>
    <row r="581" spans="2:12" ht="12.75">
      <c r="B581" s="82">
        <f t="shared" si="66"/>
        <v>3.2370195766304586</v>
      </c>
      <c r="C581" s="79">
        <f t="shared" si="72"/>
        <v>544</v>
      </c>
      <c r="D581" s="48">
        <f>IF(C581&lt;=Configure!$E$54,C581/24,IF(C581&lt;=Configure!$E$55,C581/Configure!$E$54,C581/Configure!$E$55))</f>
        <v>22.666666666666668</v>
      </c>
      <c r="E581" s="54" t="str">
        <f>IF(C581&lt;=Configure!$E$54,Configure!$H$54,IF(C581&lt;=Configure!$E$55,Configure!$H$55,Configure!$H$56))</f>
        <v>Days</v>
      </c>
      <c r="F581" s="50">
        <f t="shared" si="67"/>
        <v>0</v>
      </c>
      <c r="G581" s="51" t="str">
        <f t="shared" si="68"/>
        <v>Normal</v>
      </c>
      <c r="H581" s="133">
        <f t="shared" si="69"/>
        <v>0</v>
      </c>
      <c r="I581" s="51" t="str">
        <f t="shared" si="70"/>
        <v>Nominal</v>
      </c>
      <c r="J581" s="132">
        <f t="shared" si="71"/>
        <v>0</v>
      </c>
      <c r="K581" s="156">
        <f>VLOOKUP(J581,'Radiation Sickness'!$B$5:$F$12,3,TRUE)</f>
        <v>0</v>
      </c>
      <c r="L581" s="156" t="str">
        <f>VLOOKUP(J581,'Radiation Sickness'!$B$5:$F$12,4,TRUE)</f>
        <v>1. Elevated</v>
      </c>
    </row>
    <row r="582" spans="2:12" ht="12.75">
      <c r="B582" s="82">
        <f t="shared" si="66"/>
        <v>3.2379633755043136</v>
      </c>
      <c r="C582" s="79">
        <f t="shared" si="72"/>
        <v>545</v>
      </c>
      <c r="D582" s="48">
        <f>IF(C582&lt;=Configure!$E$54,C582/24,IF(C582&lt;=Configure!$E$55,C582/Configure!$E$54,C582/Configure!$E$55))</f>
        <v>22.708333333333332</v>
      </c>
      <c r="E582" s="54" t="str">
        <f>IF(C582&lt;=Configure!$E$54,Configure!$H$54,IF(C582&lt;=Configure!$E$55,Configure!$H$55,Configure!$H$56))</f>
        <v>Days</v>
      </c>
      <c r="F582" s="50">
        <f t="shared" si="67"/>
        <v>0</v>
      </c>
      <c r="G582" s="51" t="str">
        <f t="shared" si="68"/>
        <v>Normal</v>
      </c>
      <c r="H582" s="133">
        <f t="shared" si="69"/>
        <v>0</v>
      </c>
      <c r="I582" s="51" t="str">
        <f t="shared" si="70"/>
        <v>Nominal</v>
      </c>
      <c r="J582" s="132">
        <f t="shared" si="71"/>
        <v>0</v>
      </c>
      <c r="K582" s="156">
        <f>VLOOKUP(J582,'Radiation Sickness'!$B$5:$F$12,3,TRUE)</f>
        <v>0</v>
      </c>
      <c r="L582" s="156" t="str">
        <f>VLOOKUP(J582,'Radiation Sickness'!$B$5:$F$12,4,TRUE)</f>
        <v>1. Elevated</v>
      </c>
    </row>
    <row r="583" spans="2:12" ht="12.75">
      <c r="B583" s="82">
        <f t="shared" si="66"/>
        <v>3.238905444223443</v>
      </c>
      <c r="C583" s="79">
        <f t="shared" si="72"/>
        <v>546</v>
      </c>
      <c r="D583" s="48">
        <f>IF(C583&lt;=Configure!$E$54,C583/24,IF(C583&lt;=Configure!$E$55,C583/Configure!$E$54,C583/Configure!$E$55))</f>
        <v>22.75</v>
      </c>
      <c r="E583" s="54" t="str">
        <f>IF(C583&lt;=Configure!$E$54,Configure!$H$54,IF(C583&lt;=Configure!$E$55,Configure!$H$55,Configure!$H$56))</f>
        <v>Days</v>
      </c>
      <c r="F583" s="50">
        <f t="shared" si="67"/>
        <v>0</v>
      </c>
      <c r="G583" s="51" t="str">
        <f t="shared" si="68"/>
        <v>Normal</v>
      </c>
      <c r="H583" s="133">
        <f t="shared" si="69"/>
        <v>0</v>
      </c>
      <c r="I583" s="51" t="str">
        <f t="shared" si="70"/>
        <v>Nominal</v>
      </c>
      <c r="J583" s="132">
        <f t="shared" si="71"/>
        <v>0</v>
      </c>
      <c r="K583" s="156">
        <f>VLOOKUP(J583,'Radiation Sickness'!$B$5:$F$12,3,TRUE)</f>
        <v>0</v>
      </c>
      <c r="L583" s="156" t="str">
        <f>VLOOKUP(J583,'Radiation Sickness'!$B$5:$F$12,4,TRUE)</f>
        <v>1. Elevated</v>
      </c>
    </row>
    <row r="584" spans="2:12" ht="12.75">
      <c r="B584" s="82">
        <f t="shared" si="66"/>
        <v>3.239845789119616</v>
      </c>
      <c r="C584" s="79">
        <f t="shared" si="72"/>
        <v>547</v>
      </c>
      <c r="D584" s="48">
        <f>IF(C584&lt;=Configure!$E$54,C584/24,IF(C584&lt;=Configure!$E$55,C584/Configure!$E$54,C584/Configure!$E$55))</f>
        <v>22.791666666666668</v>
      </c>
      <c r="E584" s="54" t="str">
        <f>IF(C584&lt;=Configure!$E$54,Configure!$H$54,IF(C584&lt;=Configure!$E$55,Configure!$H$55,Configure!$H$56))</f>
        <v>Days</v>
      </c>
      <c r="F584" s="50">
        <f t="shared" si="67"/>
        <v>0</v>
      </c>
      <c r="G584" s="51" t="str">
        <f t="shared" si="68"/>
        <v>Normal</v>
      </c>
      <c r="H584" s="133">
        <f t="shared" si="69"/>
        <v>0</v>
      </c>
      <c r="I584" s="51" t="str">
        <f t="shared" si="70"/>
        <v>Nominal</v>
      </c>
      <c r="J584" s="132">
        <f t="shared" si="71"/>
        <v>0</v>
      </c>
      <c r="K584" s="156">
        <f>VLOOKUP(J584,'Radiation Sickness'!$B$5:$F$12,3,TRUE)</f>
        <v>0</v>
      </c>
      <c r="L584" s="156" t="str">
        <f>VLOOKUP(J584,'Radiation Sickness'!$B$5:$F$12,4,TRUE)</f>
        <v>1. Elevated</v>
      </c>
    </row>
    <row r="585" spans="2:12" ht="12.75">
      <c r="B585" s="82">
        <f t="shared" si="66"/>
        <v>3.2407844164899093</v>
      </c>
      <c r="C585" s="79">
        <f t="shared" si="72"/>
        <v>548</v>
      </c>
      <c r="D585" s="48">
        <f>IF(C585&lt;=Configure!$E$54,C585/24,IF(C585&lt;=Configure!$E$55,C585/Configure!$E$54,C585/Configure!$E$55))</f>
        <v>22.833333333333332</v>
      </c>
      <c r="E585" s="54" t="str">
        <f>IF(C585&lt;=Configure!$E$54,Configure!$H$54,IF(C585&lt;=Configure!$E$55,Configure!$H$55,Configure!$H$56))</f>
        <v>Days</v>
      </c>
      <c r="F585" s="50">
        <f t="shared" si="67"/>
        <v>0</v>
      </c>
      <c r="G585" s="51" t="str">
        <f t="shared" si="68"/>
        <v>Normal</v>
      </c>
      <c r="H585" s="133">
        <f t="shared" si="69"/>
        <v>0</v>
      </c>
      <c r="I585" s="51" t="str">
        <f t="shared" si="70"/>
        <v>Nominal</v>
      </c>
      <c r="J585" s="132">
        <f t="shared" si="71"/>
        <v>0</v>
      </c>
      <c r="K585" s="156">
        <f>VLOOKUP(J585,'Radiation Sickness'!$B$5:$F$12,3,TRUE)</f>
        <v>0</v>
      </c>
      <c r="L585" s="156" t="str">
        <f>VLOOKUP(J585,'Radiation Sickness'!$B$5:$F$12,4,TRUE)</f>
        <v>1. Elevated</v>
      </c>
    </row>
    <row r="586" spans="2:12" ht="12.75">
      <c r="B586" s="82">
        <f t="shared" si="66"/>
        <v>3.2417213325969554</v>
      </c>
      <c r="C586" s="79">
        <f t="shared" si="72"/>
        <v>549</v>
      </c>
      <c r="D586" s="48">
        <f>IF(C586&lt;=Configure!$E$54,C586/24,IF(C586&lt;=Configure!$E$55,C586/Configure!$E$54,C586/Configure!$E$55))</f>
        <v>22.875</v>
      </c>
      <c r="E586" s="54" t="str">
        <f>IF(C586&lt;=Configure!$E$54,Configure!$H$54,IF(C586&lt;=Configure!$E$55,Configure!$H$55,Configure!$H$56))</f>
        <v>Days</v>
      </c>
      <c r="F586" s="50">
        <f t="shared" si="67"/>
        <v>0</v>
      </c>
      <c r="G586" s="51" t="str">
        <f t="shared" si="68"/>
        <v>Normal</v>
      </c>
      <c r="H586" s="133">
        <f t="shared" si="69"/>
        <v>0</v>
      </c>
      <c r="I586" s="51" t="str">
        <f t="shared" si="70"/>
        <v>Nominal</v>
      </c>
      <c r="J586" s="132">
        <f t="shared" si="71"/>
        <v>0</v>
      </c>
      <c r="K586" s="156">
        <f>VLOOKUP(J586,'Radiation Sickness'!$B$5:$F$12,3,TRUE)</f>
        <v>0</v>
      </c>
      <c r="L586" s="156" t="str">
        <f>VLOOKUP(J586,'Radiation Sickness'!$B$5:$F$12,4,TRUE)</f>
        <v>1. Elevated</v>
      </c>
    </row>
    <row r="587" spans="2:12" ht="12.75">
      <c r="B587" s="82">
        <f t="shared" si="66"/>
        <v>3.2426565436691983</v>
      </c>
      <c r="C587" s="79">
        <f t="shared" si="72"/>
        <v>550</v>
      </c>
      <c r="D587" s="48">
        <f>IF(C587&lt;=Configure!$E$54,C587/24,IF(C587&lt;=Configure!$E$55,C587/Configure!$E$54,C587/Configure!$E$55))</f>
        <v>22.916666666666668</v>
      </c>
      <c r="E587" s="54" t="str">
        <f>IF(C587&lt;=Configure!$E$54,Configure!$H$54,IF(C587&lt;=Configure!$E$55,Configure!$H$55,Configure!$H$56))</f>
        <v>Days</v>
      </c>
      <c r="F587" s="50">
        <f t="shared" si="67"/>
        <v>0</v>
      </c>
      <c r="G587" s="51" t="str">
        <f t="shared" si="68"/>
        <v>Normal</v>
      </c>
      <c r="H587" s="133">
        <f t="shared" si="69"/>
        <v>0</v>
      </c>
      <c r="I587" s="51" t="str">
        <f t="shared" si="70"/>
        <v>Nominal</v>
      </c>
      <c r="J587" s="132">
        <f t="shared" si="71"/>
        <v>0</v>
      </c>
      <c r="K587" s="156">
        <f>VLOOKUP(J587,'Radiation Sickness'!$B$5:$F$12,3,TRUE)</f>
        <v>0</v>
      </c>
      <c r="L587" s="156" t="str">
        <f>VLOOKUP(J587,'Radiation Sickness'!$B$5:$F$12,4,TRUE)</f>
        <v>1. Elevated</v>
      </c>
    </row>
    <row r="588" spans="2:12" ht="12.75">
      <c r="B588" s="82">
        <f t="shared" si="66"/>
        <v>3.2435900559011377</v>
      </c>
      <c r="C588" s="79">
        <f t="shared" si="72"/>
        <v>551</v>
      </c>
      <c r="D588" s="48">
        <f>IF(C588&lt;=Configure!$E$54,C588/24,IF(C588&lt;=Configure!$E$55,C588/Configure!$E$54,C588/Configure!$E$55))</f>
        <v>22.958333333333332</v>
      </c>
      <c r="E588" s="54" t="str">
        <f>IF(C588&lt;=Configure!$E$54,Configure!$H$54,IF(C588&lt;=Configure!$E$55,Configure!$H$55,Configure!$H$56))</f>
        <v>Days</v>
      </c>
      <c r="F588" s="50">
        <f t="shared" si="67"/>
        <v>0</v>
      </c>
      <c r="G588" s="51" t="str">
        <f t="shared" si="68"/>
        <v>Normal</v>
      </c>
      <c r="H588" s="133">
        <f t="shared" si="69"/>
        <v>0</v>
      </c>
      <c r="I588" s="51" t="str">
        <f t="shared" si="70"/>
        <v>Nominal</v>
      </c>
      <c r="J588" s="132">
        <f t="shared" si="71"/>
        <v>0</v>
      </c>
      <c r="K588" s="156">
        <f>VLOOKUP(J588,'Radiation Sickness'!$B$5:$F$12,3,TRUE)</f>
        <v>0</v>
      </c>
      <c r="L588" s="156" t="str">
        <f>VLOOKUP(J588,'Radiation Sickness'!$B$5:$F$12,4,TRUE)</f>
        <v>1. Elevated</v>
      </c>
    </row>
    <row r="589" spans="2:12" ht="12.75">
      <c r="B589" s="82">
        <f aca="true" t="shared" si="73" ref="B589:B652">LOG(C589,7)</f>
        <v>3.2445218754535774</v>
      </c>
      <c r="C589" s="79">
        <f t="shared" si="72"/>
        <v>552</v>
      </c>
      <c r="D589" s="48">
        <f>IF(C589&lt;=Configure!$E$54,C589/24,IF(C589&lt;=Configure!$E$55,C589/Configure!$E$54,C589/Configure!$E$55))</f>
        <v>23</v>
      </c>
      <c r="E589" s="54" t="str">
        <f>IF(C589&lt;=Configure!$E$54,Configure!$H$54,IF(C589&lt;=Configure!$E$55,Configure!$H$55,Configure!$H$56))</f>
        <v>Days</v>
      </c>
      <c r="F589" s="50">
        <f aca="true" t="shared" si="74" ref="F589:F652">$C$30/(10^B589)</f>
        <v>0</v>
      </c>
      <c r="G589" s="51" t="str">
        <f aca="true" t="shared" si="75" ref="G589:G652">IF(F589&lt;=$N$41,IF(F589&lt;=$N$42,IF(F589&lt;=$N$43,IF(F589&lt;=$N$44,$S$44,$S$43),$S$42),$S$41),$S$40)</f>
        <v>Normal</v>
      </c>
      <c r="H589" s="133">
        <f aca="true" t="shared" si="76" ref="H589:H652">F589/$C$26</f>
        <v>0</v>
      </c>
      <c r="I589" s="51" t="str">
        <f aca="true" t="shared" si="77" ref="I589:I652">IF(H589&lt;=$N$49,IF(H589&lt;=$N$50,IF(H589&lt;=$N$51,IF(H589&lt;=$N$52,$S$52,$S$51),$S$50),$S$49),$S$48)</f>
        <v>Nominal</v>
      </c>
      <c r="J589" s="132">
        <f aca="true" t="shared" si="78" ref="J589:J652">J588+H589</f>
        <v>0</v>
      </c>
      <c r="K589" s="156">
        <f>VLOOKUP(J589,'Radiation Sickness'!$B$5:$F$12,3,TRUE)</f>
        <v>0</v>
      </c>
      <c r="L589" s="156" t="str">
        <f>VLOOKUP(J589,'Radiation Sickness'!$B$5:$F$12,4,TRUE)</f>
        <v>1. Elevated</v>
      </c>
    </row>
    <row r="590" spans="2:12" ht="12.75">
      <c r="B590" s="82">
        <f t="shared" si="73"/>
        <v>3.2454520084538694</v>
      </c>
      <c r="C590" s="79">
        <f t="shared" si="72"/>
        <v>553</v>
      </c>
      <c r="D590" s="48">
        <f>IF(C590&lt;=Configure!$E$54,C590/24,IF(C590&lt;=Configure!$E$55,C590/Configure!$E$54,C590/Configure!$E$55))</f>
        <v>23.041666666666668</v>
      </c>
      <c r="E590" s="54" t="str">
        <f>IF(C590&lt;=Configure!$E$54,Configure!$H$54,IF(C590&lt;=Configure!$E$55,Configure!$H$55,Configure!$H$56))</f>
        <v>Days</v>
      </c>
      <c r="F590" s="50">
        <f t="shared" si="74"/>
        <v>0</v>
      </c>
      <c r="G590" s="51" t="str">
        <f t="shared" si="75"/>
        <v>Normal</v>
      </c>
      <c r="H590" s="133">
        <f t="shared" si="76"/>
        <v>0</v>
      </c>
      <c r="I590" s="51" t="str">
        <f t="shared" si="77"/>
        <v>Nominal</v>
      </c>
      <c r="J590" s="132">
        <f t="shared" si="78"/>
        <v>0</v>
      </c>
      <c r="K590" s="156">
        <f>VLOOKUP(J590,'Radiation Sickness'!$B$5:$F$12,3,TRUE)</f>
        <v>0</v>
      </c>
      <c r="L590" s="156" t="str">
        <f>VLOOKUP(J590,'Radiation Sickness'!$B$5:$F$12,4,TRUE)</f>
        <v>1. Elevated</v>
      </c>
    </row>
    <row r="591" spans="2:12" ht="12.75">
      <c r="B591" s="82">
        <f t="shared" si="73"/>
        <v>3.246380460996155</v>
      </c>
      <c r="C591" s="79">
        <f t="shared" si="72"/>
        <v>554</v>
      </c>
      <c r="D591" s="48">
        <f>IF(C591&lt;=Configure!$E$54,C591/24,IF(C591&lt;=Configure!$E$55,C591/Configure!$E$54,C591/Configure!$E$55))</f>
        <v>23.083333333333332</v>
      </c>
      <c r="E591" s="54" t="str">
        <f>IF(C591&lt;=Configure!$E$54,Configure!$H$54,IF(C591&lt;=Configure!$E$55,Configure!$H$55,Configure!$H$56))</f>
        <v>Days</v>
      </c>
      <c r="F591" s="50">
        <f t="shared" si="74"/>
        <v>0</v>
      </c>
      <c r="G591" s="51" t="str">
        <f t="shared" si="75"/>
        <v>Normal</v>
      </c>
      <c r="H591" s="133">
        <f t="shared" si="76"/>
        <v>0</v>
      </c>
      <c r="I591" s="51" t="str">
        <f t="shared" si="77"/>
        <v>Nominal</v>
      </c>
      <c r="J591" s="132">
        <f t="shared" si="78"/>
        <v>0</v>
      </c>
      <c r="K591" s="156">
        <f>VLOOKUP(J591,'Radiation Sickness'!$B$5:$F$12,3,TRUE)</f>
        <v>0</v>
      </c>
      <c r="L591" s="156" t="str">
        <f>VLOOKUP(J591,'Radiation Sickness'!$B$5:$F$12,4,TRUE)</f>
        <v>1. Elevated</v>
      </c>
    </row>
    <row r="592" spans="2:12" ht="12.75">
      <c r="B592" s="82">
        <f t="shared" si="73"/>
        <v>3.247307239141603</v>
      </c>
      <c r="C592" s="79">
        <f t="shared" si="72"/>
        <v>555</v>
      </c>
      <c r="D592" s="48">
        <f>IF(C592&lt;=Configure!$E$54,C592/24,IF(C592&lt;=Configure!$E$55,C592/Configure!$E$54,C592/Configure!$E$55))</f>
        <v>23.125</v>
      </c>
      <c r="E592" s="54" t="str">
        <f>IF(C592&lt;=Configure!$E$54,Configure!$H$54,IF(C592&lt;=Configure!$E$55,Configure!$H$55,Configure!$H$56))</f>
        <v>Days</v>
      </c>
      <c r="F592" s="50">
        <f t="shared" si="74"/>
        <v>0</v>
      </c>
      <c r="G592" s="51" t="str">
        <f t="shared" si="75"/>
        <v>Normal</v>
      </c>
      <c r="H592" s="133">
        <f t="shared" si="76"/>
        <v>0</v>
      </c>
      <c r="I592" s="51" t="str">
        <f t="shared" si="77"/>
        <v>Nominal</v>
      </c>
      <c r="J592" s="132">
        <f t="shared" si="78"/>
        <v>0</v>
      </c>
      <c r="K592" s="156">
        <f>VLOOKUP(J592,'Radiation Sickness'!$B$5:$F$12,3,TRUE)</f>
        <v>0</v>
      </c>
      <c r="L592" s="156" t="str">
        <f>VLOOKUP(J592,'Radiation Sickness'!$B$5:$F$12,4,TRUE)</f>
        <v>1. Elevated</v>
      </c>
    </row>
    <row r="593" spans="2:12" ht="12.75">
      <c r="B593" s="82">
        <f t="shared" si="73"/>
        <v>3.248232348918651</v>
      </c>
      <c r="C593" s="79">
        <f t="shared" si="72"/>
        <v>556</v>
      </c>
      <c r="D593" s="48">
        <f>IF(C593&lt;=Configure!$E$54,C593/24,IF(C593&lt;=Configure!$E$55,C593/Configure!$E$54,C593/Configure!$E$55))</f>
        <v>23.166666666666668</v>
      </c>
      <c r="E593" s="54" t="str">
        <f>IF(C593&lt;=Configure!$E$54,Configure!$H$54,IF(C593&lt;=Configure!$E$55,Configure!$H$55,Configure!$H$56))</f>
        <v>Days</v>
      </c>
      <c r="F593" s="50">
        <f t="shared" si="74"/>
        <v>0</v>
      </c>
      <c r="G593" s="51" t="str">
        <f t="shared" si="75"/>
        <v>Normal</v>
      </c>
      <c r="H593" s="133">
        <f t="shared" si="76"/>
        <v>0</v>
      </c>
      <c r="I593" s="51" t="str">
        <f t="shared" si="77"/>
        <v>Nominal</v>
      </c>
      <c r="J593" s="132">
        <f t="shared" si="78"/>
        <v>0</v>
      </c>
      <c r="K593" s="156">
        <f>VLOOKUP(J593,'Radiation Sickness'!$B$5:$F$12,3,TRUE)</f>
        <v>0</v>
      </c>
      <c r="L593" s="156" t="str">
        <f>VLOOKUP(J593,'Radiation Sickness'!$B$5:$F$12,4,TRUE)</f>
        <v>1. Elevated</v>
      </c>
    </row>
    <row r="594" spans="2:12" ht="12.75">
      <c r="B594" s="82">
        <f t="shared" si="73"/>
        <v>3.2491557963232367</v>
      </c>
      <c r="C594" s="79">
        <f t="shared" si="72"/>
        <v>557</v>
      </c>
      <c r="D594" s="48">
        <f>IF(C594&lt;=Configure!$E$54,C594/24,IF(C594&lt;=Configure!$E$55,C594/Configure!$E$54,C594/Configure!$E$55))</f>
        <v>23.208333333333332</v>
      </c>
      <c r="E594" s="54" t="str">
        <f>IF(C594&lt;=Configure!$E$54,Configure!$H$54,IF(C594&lt;=Configure!$E$55,Configure!$H$55,Configure!$H$56))</f>
        <v>Days</v>
      </c>
      <c r="F594" s="50">
        <f t="shared" si="74"/>
        <v>0</v>
      </c>
      <c r="G594" s="51" t="str">
        <f t="shared" si="75"/>
        <v>Normal</v>
      </c>
      <c r="H594" s="133">
        <f t="shared" si="76"/>
        <v>0</v>
      </c>
      <c r="I594" s="51" t="str">
        <f t="shared" si="77"/>
        <v>Nominal</v>
      </c>
      <c r="J594" s="132">
        <f t="shared" si="78"/>
        <v>0</v>
      </c>
      <c r="K594" s="156">
        <f>VLOOKUP(J594,'Radiation Sickness'!$B$5:$F$12,3,TRUE)</f>
        <v>0</v>
      </c>
      <c r="L594" s="156" t="str">
        <f>VLOOKUP(J594,'Radiation Sickness'!$B$5:$F$12,4,TRUE)</f>
        <v>1. Elevated</v>
      </c>
    </row>
    <row r="595" spans="2:12" ht="12.75">
      <c r="B595" s="82">
        <f t="shared" si="73"/>
        <v>3.250077587319032</v>
      </c>
      <c r="C595" s="79">
        <f t="shared" si="72"/>
        <v>558</v>
      </c>
      <c r="D595" s="48">
        <f>IF(C595&lt;=Configure!$E$54,C595/24,IF(C595&lt;=Configure!$E$55,C595/Configure!$E$54,C595/Configure!$E$55))</f>
        <v>23.25</v>
      </c>
      <c r="E595" s="54" t="str">
        <f>IF(C595&lt;=Configure!$E$54,Configure!$H$54,IF(C595&lt;=Configure!$E$55,Configure!$H$55,Configure!$H$56))</f>
        <v>Days</v>
      </c>
      <c r="F595" s="50">
        <f t="shared" si="74"/>
        <v>0</v>
      </c>
      <c r="G595" s="51" t="str">
        <f t="shared" si="75"/>
        <v>Normal</v>
      </c>
      <c r="H595" s="133">
        <f t="shared" si="76"/>
        <v>0</v>
      </c>
      <c r="I595" s="51" t="str">
        <f t="shared" si="77"/>
        <v>Nominal</v>
      </c>
      <c r="J595" s="132">
        <f t="shared" si="78"/>
        <v>0</v>
      </c>
      <c r="K595" s="156">
        <f>VLOOKUP(J595,'Radiation Sickness'!$B$5:$F$12,3,TRUE)</f>
        <v>0</v>
      </c>
      <c r="L595" s="156" t="str">
        <f>VLOOKUP(J595,'Radiation Sickness'!$B$5:$F$12,4,TRUE)</f>
        <v>1. Elevated</v>
      </c>
    </row>
    <row r="596" spans="2:12" ht="12.75">
      <c r="B596" s="82">
        <f t="shared" si="73"/>
        <v>3.250997727837677</v>
      </c>
      <c r="C596" s="79">
        <f t="shared" si="72"/>
        <v>559</v>
      </c>
      <c r="D596" s="48">
        <f>IF(C596&lt;=Configure!$E$54,C596/24,IF(C596&lt;=Configure!$E$55,C596/Configure!$E$54,C596/Configure!$E$55))</f>
        <v>23.291666666666668</v>
      </c>
      <c r="E596" s="54" t="str">
        <f>IF(C596&lt;=Configure!$E$54,Configure!$H$54,IF(C596&lt;=Configure!$E$55,Configure!$H$55,Configure!$H$56))</f>
        <v>Days</v>
      </c>
      <c r="F596" s="50">
        <f t="shared" si="74"/>
        <v>0</v>
      </c>
      <c r="G596" s="51" t="str">
        <f t="shared" si="75"/>
        <v>Normal</v>
      </c>
      <c r="H596" s="133">
        <f t="shared" si="76"/>
        <v>0</v>
      </c>
      <c r="I596" s="51" t="str">
        <f t="shared" si="77"/>
        <v>Nominal</v>
      </c>
      <c r="J596" s="132">
        <f t="shared" si="78"/>
        <v>0</v>
      </c>
      <c r="K596" s="156">
        <f>VLOOKUP(J596,'Radiation Sickness'!$B$5:$F$12,3,TRUE)</f>
        <v>0</v>
      </c>
      <c r="L596" s="156" t="str">
        <f>VLOOKUP(J596,'Radiation Sickness'!$B$5:$F$12,4,TRUE)</f>
        <v>1. Elevated</v>
      </c>
    </row>
    <row r="597" spans="2:12" ht="12.75">
      <c r="B597" s="82">
        <f t="shared" si="73"/>
        <v>3.2519162237790047</v>
      </c>
      <c r="C597" s="79">
        <f t="shared" si="72"/>
        <v>560</v>
      </c>
      <c r="D597" s="48">
        <f>IF(C597&lt;=Configure!$E$54,C597/24,IF(C597&lt;=Configure!$E$55,C597/Configure!$E$54,C597/Configure!$E$55))</f>
        <v>23.333333333333332</v>
      </c>
      <c r="E597" s="54" t="str">
        <f>IF(C597&lt;=Configure!$E$54,Configure!$H$54,IF(C597&lt;=Configure!$E$55,Configure!$H$55,Configure!$H$56))</f>
        <v>Days</v>
      </c>
      <c r="F597" s="50">
        <f t="shared" si="74"/>
        <v>0</v>
      </c>
      <c r="G597" s="51" t="str">
        <f t="shared" si="75"/>
        <v>Normal</v>
      </c>
      <c r="H597" s="133">
        <f t="shared" si="76"/>
        <v>0</v>
      </c>
      <c r="I597" s="51" t="str">
        <f t="shared" si="77"/>
        <v>Nominal</v>
      </c>
      <c r="J597" s="132">
        <f t="shared" si="78"/>
        <v>0</v>
      </c>
      <c r="K597" s="156">
        <f>VLOOKUP(J597,'Radiation Sickness'!$B$5:$F$12,3,TRUE)</f>
        <v>0</v>
      </c>
      <c r="L597" s="156" t="str">
        <f>VLOOKUP(J597,'Radiation Sickness'!$B$5:$F$12,4,TRUE)</f>
        <v>1. Elevated</v>
      </c>
    </row>
    <row r="598" spans="2:12" ht="12.75">
      <c r="B598" s="82">
        <f t="shared" si="73"/>
        <v>3.252833081011271</v>
      </c>
      <c r="C598" s="79">
        <f t="shared" si="72"/>
        <v>561</v>
      </c>
      <c r="D598" s="48">
        <f>IF(C598&lt;=Configure!$E$54,C598/24,IF(C598&lt;=Configure!$E$55,C598/Configure!$E$54,C598/Configure!$E$55))</f>
        <v>23.375</v>
      </c>
      <c r="E598" s="54" t="str">
        <f>IF(C598&lt;=Configure!$E$54,Configure!$H$54,IF(C598&lt;=Configure!$E$55,Configure!$H$55,Configure!$H$56))</f>
        <v>Days</v>
      </c>
      <c r="F598" s="50">
        <f t="shared" si="74"/>
        <v>0</v>
      </c>
      <c r="G598" s="51" t="str">
        <f t="shared" si="75"/>
        <v>Normal</v>
      </c>
      <c r="H598" s="133">
        <f t="shared" si="76"/>
        <v>0</v>
      </c>
      <c r="I598" s="51" t="str">
        <f t="shared" si="77"/>
        <v>Nominal</v>
      </c>
      <c r="J598" s="132">
        <f t="shared" si="78"/>
        <v>0</v>
      </c>
      <c r="K598" s="156">
        <f>VLOOKUP(J598,'Radiation Sickness'!$B$5:$F$12,3,TRUE)</f>
        <v>0</v>
      </c>
      <c r="L598" s="156" t="str">
        <f>VLOOKUP(J598,'Radiation Sickness'!$B$5:$F$12,4,TRUE)</f>
        <v>1. Elevated</v>
      </c>
    </row>
    <row r="599" spans="2:12" ht="12.75">
      <c r="B599" s="82">
        <f t="shared" si="73"/>
        <v>3.253748305371378</v>
      </c>
      <c r="C599" s="79">
        <f t="shared" si="72"/>
        <v>562</v>
      </c>
      <c r="D599" s="48">
        <f>IF(C599&lt;=Configure!$E$54,C599/24,IF(C599&lt;=Configure!$E$55,C599/Configure!$E$54,C599/Configure!$E$55))</f>
        <v>23.416666666666668</v>
      </c>
      <c r="E599" s="54" t="str">
        <f>IF(C599&lt;=Configure!$E$54,Configure!$H$54,IF(C599&lt;=Configure!$E$55,Configure!$H$55,Configure!$H$56))</f>
        <v>Days</v>
      </c>
      <c r="F599" s="50">
        <f t="shared" si="74"/>
        <v>0</v>
      </c>
      <c r="G599" s="51" t="str">
        <f t="shared" si="75"/>
        <v>Normal</v>
      </c>
      <c r="H599" s="133">
        <f t="shared" si="76"/>
        <v>0</v>
      </c>
      <c r="I599" s="51" t="str">
        <f t="shared" si="77"/>
        <v>Nominal</v>
      </c>
      <c r="J599" s="132">
        <f t="shared" si="78"/>
        <v>0</v>
      </c>
      <c r="K599" s="156">
        <f>VLOOKUP(J599,'Radiation Sickness'!$B$5:$F$12,3,TRUE)</f>
        <v>0</v>
      </c>
      <c r="L599" s="156" t="str">
        <f>VLOOKUP(J599,'Radiation Sickness'!$B$5:$F$12,4,TRUE)</f>
        <v>1. Elevated</v>
      </c>
    </row>
    <row r="600" spans="2:12" ht="12.75">
      <c r="B600" s="82">
        <f t="shared" si="73"/>
        <v>3.2546619026650982</v>
      </c>
      <c r="C600" s="79">
        <f t="shared" si="72"/>
        <v>563</v>
      </c>
      <c r="D600" s="48">
        <f>IF(C600&lt;=Configure!$E$54,C600/24,IF(C600&lt;=Configure!$E$55,C600/Configure!$E$54,C600/Configure!$E$55))</f>
        <v>23.458333333333332</v>
      </c>
      <c r="E600" s="54" t="str">
        <f>IF(C600&lt;=Configure!$E$54,Configure!$H$54,IF(C600&lt;=Configure!$E$55,Configure!$H$55,Configure!$H$56))</f>
        <v>Days</v>
      </c>
      <c r="F600" s="50">
        <f t="shared" si="74"/>
        <v>0</v>
      </c>
      <c r="G600" s="51" t="str">
        <f t="shared" si="75"/>
        <v>Normal</v>
      </c>
      <c r="H600" s="133">
        <f t="shared" si="76"/>
        <v>0</v>
      </c>
      <c r="I600" s="51" t="str">
        <f t="shared" si="77"/>
        <v>Nominal</v>
      </c>
      <c r="J600" s="132">
        <f t="shared" si="78"/>
        <v>0</v>
      </c>
      <c r="K600" s="156">
        <f>VLOOKUP(J600,'Radiation Sickness'!$B$5:$F$12,3,TRUE)</f>
        <v>0</v>
      </c>
      <c r="L600" s="156" t="str">
        <f>VLOOKUP(J600,'Radiation Sickness'!$B$5:$F$12,4,TRUE)</f>
        <v>1. Elevated</v>
      </c>
    </row>
    <row r="601" spans="2:12" ht="12.75">
      <c r="B601" s="82">
        <f t="shared" si="73"/>
        <v>3.2555738786672945</v>
      </c>
      <c r="C601" s="79">
        <f t="shared" si="72"/>
        <v>564</v>
      </c>
      <c r="D601" s="48">
        <f>IF(C601&lt;=Configure!$E$54,C601/24,IF(C601&lt;=Configure!$E$55,C601/Configure!$E$54,C601/Configure!$E$55))</f>
        <v>23.5</v>
      </c>
      <c r="E601" s="54" t="str">
        <f>IF(C601&lt;=Configure!$E$54,Configure!$H$54,IF(C601&lt;=Configure!$E$55,Configure!$H$55,Configure!$H$56))</f>
        <v>Days</v>
      </c>
      <c r="F601" s="50">
        <f t="shared" si="74"/>
        <v>0</v>
      </c>
      <c r="G601" s="51" t="str">
        <f t="shared" si="75"/>
        <v>Normal</v>
      </c>
      <c r="H601" s="133">
        <f t="shared" si="76"/>
        <v>0</v>
      </c>
      <c r="I601" s="51" t="str">
        <f t="shared" si="77"/>
        <v>Nominal</v>
      </c>
      <c r="J601" s="132">
        <f t="shared" si="78"/>
        <v>0</v>
      </c>
      <c r="K601" s="156">
        <f>VLOOKUP(J601,'Radiation Sickness'!$B$5:$F$12,3,TRUE)</f>
        <v>0</v>
      </c>
      <c r="L601" s="156" t="str">
        <f>VLOOKUP(J601,'Radiation Sickness'!$B$5:$F$12,4,TRUE)</f>
        <v>1. Elevated</v>
      </c>
    </row>
    <row r="602" spans="2:12" ht="12.75">
      <c r="B602" s="82">
        <f t="shared" si="73"/>
        <v>3.25648423912214</v>
      </c>
      <c r="C602" s="79">
        <f t="shared" si="72"/>
        <v>565</v>
      </c>
      <c r="D602" s="48">
        <f>IF(C602&lt;=Configure!$E$54,C602/24,IF(C602&lt;=Configure!$E$55,C602/Configure!$E$54,C602/Configure!$E$55))</f>
        <v>23.541666666666668</v>
      </c>
      <c r="E602" s="54" t="str">
        <f>IF(C602&lt;=Configure!$E$54,Configure!$H$54,IF(C602&lt;=Configure!$E$55,Configure!$H$55,Configure!$H$56))</f>
        <v>Days</v>
      </c>
      <c r="F602" s="50">
        <f t="shared" si="74"/>
        <v>0</v>
      </c>
      <c r="G602" s="51" t="str">
        <f t="shared" si="75"/>
        <v>Normal</v>
      </c>
      <c r="H602" s="133">
        <f t="shared" si="76"/>
        <v>0</v>
      </c>
      <c r="I602" s="51" t="str">
        <f t="shared" si="77"/>
        <v>Nominal</v>
      </c>
      <c r="J602" s="132">
        <f t="shared" si="78"/>
        <v>0</v>
      </c>
      <c r="K602" s="156">
        <f>VLOOKUP(J602,'Radiation Sickness'!$B$5:$F$12,3,TRUE)</f>
        <v>0</v>
      </c>
      <c r="L602" s="156" t="str">
        <f>VLOOKUP(J602,'Radiation Sickness'!$B$5:$F$12,4,TRUE)</f>
        <v>1. Elevated</v>
      </c>
    </row>
    <row r="603" spans="2:12" ht="12.75">
      <c r="B603" s="82">
        <f t="shared" si="73"/>
        <v>3.257392989743334</v>
      </c>
      <c r="C603" s="79">
        <f t="shared" si="72"/>
        <v>566</v>
      </c>
      <c r="D603" s="48">
        <f>IF(C603&lt;=Configure!$E$54,C603/24,IF(C603&lt;=Configure!$E$55,C603/Configure!$E$54,C603/Configure!$E$55))</f>
        <v>23.583333333333332</v>
      </c>
      <c r="E603" s="54" t="str">
        <f>IF(C603&lt;=Configure!$E$54,Configure!$H$54,IF(C603&lt;=Configure!$E$55,Configure!$H$55,Configure!$H$56))</f>
        <v>Days</v>
      </c>
      <c r="F603" s="50">
        <f t="shared" si="74"/>
        <v>0</v>
      </c>
      <c r="G603" s="51" t="str">
        <f t="shared" si="75"/>
        <v>Normal</v>
      </c>
      <c r="H603" s="133">
        <f t="shared" si="76"/>
        <v>0</v>
      </c>
      <c r="I603" s="51" t="str">
        <f t="shared" si="77"/>
        <v>Nominal</v>
      </c>
      <c r="J603" s="132">
        <f t="shared" si="78"/>
        <v>0</v>
      </c>
      <c r="K603" s="156">
        <f>VLOOKUP(J603,'Radiation Sickness'!$B$5:$F$12,3,TRUE)</f>
        <v>0</v>
      </c>
      <c r="L603" s="156" t="str">
        <f>VLOOKUP(J603,'Radiation Sickness'!$B$5:$F$12,4,TRUE)</f>
        <v>1. Elevated</v>
      </c>
    </row>
    <row r="604" spans="2:12" ht="12.75">
      <c r="B604" s="82">
        <f t="shared" si="73"/>
        <v>3.2583001362143182</v>
      </c>
      <c r="C604" s="79">
        <f t="shared" si="72"/>
        <v>567</v>
      </c>
      <c r="D604" s="48">
        <f>IF(C604&lt;=Configure!$E$54,C604/24,IF(C604&lt;=Configure!$E$55,C604/Configure!$E$54,C604/Configure!$E$55))</f>
        <v>23.625</v>
      </c>
      <c r="E604" s="54" t="str">
        <f>IF(C604&lt;=Configure!$E$54,Configure!$H$54,IF(C604&lt;=Configure!$E$55,Configure!$H$55,Configure!$H$56))</f>
        <v>Days</v>
      </c>
      <c r="F604" s="50">
        <f t="shared" si="74"/>
        <v>0</v>
      </c>
      <c r="G604" s="51" t="str">
        <f t="shared" si="75"/>
        <v>Normal</v>
      </c>
      <c r="H604" s="133">
        <f t="shared" si="76"/>
        <v>0</v>
      </c>
      <c r="I604" s="51" t="str">
        <f t="shared" si="77"/>
        <v>Nominal</v>
      </c>
      <c r="J604" s="132">
        <f t="shared" si="78"/>
        <v>0</v>
      </c>
      <c r="K604" s="156">
        <f>VLOOKUP(J604,'Radiation Sickness'!$B$5:$F$12,3,TRUE)</f>
        <v>0</v>
      </c>
      <c r="L604" s="156" t="str">
        <f>VLOOKUP(J604,'Radiation Sickness'!$B$5:$F$12,4,TRUE)</f>
        <v>1. Elevated</v>
      </c>
    </row>
    <row r="605" spans="2:12" ht="12.75">
      <c r="B605" s="82">
        <f t="shared" si="73"/>
        <v>3.2592056841884913</v>
      </c>
      <c r="C605" s="79">
        <f t="shared" si="72"/>
        <v>568</v>
      </c>
      <c r="D605" s="48">
        <f>IF(C605&lt;=Configure!$E$54,C605/24,IF(C605&lt;=Configure!$E$55,C605/Configure!$E$54,C605/Configure!$E$55))</f>
        <v>23.666666666666668</v>
      </c>
      <c r="E605" s="54" t="str">
        <f>IF(C605&lt;=Configure!$E$54,Configure!$H$54,IF(C605&lt;=Configure!$E$55,Configure!$H$55,Configure!$H$56))</f>
        <v>Days</v>
      </c>
      <c r="F605" s="50">
        <f t="shared" si="74"/>
        <v>0</v>
      </c>
      <c r="G605" s="51" t="str">
        <f t="shared" si="75"/>
        <v>Normal</v>
      </c>
      <c r="H605" s="133">
        <f t="shared" si="76"/>
        <v>0</v>
      </c>
      <c r="I605" s="51" t="str">
        <f t="shared" si="77"/>
        <v>Nominal</v>
      </c>
      <c r="J605" s="132">
        <f t="shared" si="78"/>
        <v>0</v>
      </c>
      <c r="K605" s="156">
        <f>VLOOKUP(J605,'Radiation Sickness'!$B$5:$F$12,3,TRUE)</f>
        <v>0</v>
      </c>
      <c r="L605" s="156" t="str">
        <f>VLOOKUP(J605,'Radiation Sickness'!$B$5:$F$12,4,TRUE)</f>
        <v>1. Elevated</v>
      </c>
    </row>
    <row r="606" spans="2:12" ht="12.75">
      <c r="B606" s="82">
        <f t="shared" si="73"/>
        <v>3.260109639289416</v>
      </c>
      <c r="C606" s="79">
        <f t="shared" si="72"/>
        <v>569</v>
      </c>
      <c r="D606" s="48">
        <f>IF(C606&lt;=Configure!$E$54,C606/24,IF(C606&lt;=Configure!$E$55,C606/Configure!$E$54,C606/Configure!$E$55))</f>
        <v>23.708333333333332</v>
      </c>
      <c r="E606" s="54" t="str">
        <f>IF(C606&lt;=Configure!$E$54,Configure!$H$54,IF(C606&lt;=Configure!$E$55,Configure!$H$55,Configure!$H$56))</f>
        <v>Days</v>
      </c>
      <c r="F606" s="50">
        <f t="shared" si="74"/>
        <v>0</v>
      </c>
      <c r="G606" s="51" t="str">
        <f t="shared" si="75"/>
        <v>Normal</v>
      </c>
      <c r="H606" s="133">
        <f t="shared" si="76"/>
        <v>0</v>
      </c>
      <c r="I606" s="51" t="str">
        <f t="shared" si="77"/>
        <v>Nominal</v>
      </c>
      <c r="J606" s="132">
        <f t="shared" si="78"/>
        <v>0</v>
      </c>
      <c r="K606" s="156">
        <f>VLOOKUP(J606,'Radiation Sickness'!$B$5:$F$12,3,TRUE)</f>
        <v>0</v>
      </c>
      <c r="L606" s="156" t="str">
        <f>VLOOKUP(J606,'Radiation Sickness'!$B$5:$F$12,4,TRUE)</f>
        <v>1. Elevated</v>
      </c>
    </row>
    <row r="607" spans="2:12" ht="12.75">
      <c r="B607" s="82">
        <f t="shared" si="73"/>
        <v>3.2610120071110327</v>
      </c>
      <c r="C607" s="79">
        <f t="shared" si="72"/>
        <v>570</v>
      </c>
      <c r="D607" s="48">
        <f>IF(C607&lt;=Configure!$E$54,C607/24,IF(C607&lt;=Configure!$E$55,C607/Configure!$E$54,C607/Configure!$E$55))</f>
        <v>23.75</v>
      </c>
      <c r="E607" s="54" t="str">
        <f>IF(C607&lt;=Configure!$E$54,Configure!$H$54,IF(C607&lt;=Configure!$E$55,Configure!$H$55,Configure!$H$56))</f>
        <v>Days</v>
      </c>
      <c r="F607" s="50">
        <f t="shared" si="74"/>
        <v>0</v>
      </c>
      <c r="G607" s="51" t="str">
        <f t="shared" si="75"/>
        <v>Normal</v>
      </c>
      <c r="H607" s="133">
        <f t="shared" si="76"/>
        <v>0</v>
      </c>
      <c r="I607" s="51" t="str">
        <f t="shared" si="77"/>
        <v>Nominal</v>
      </c>
      <c r="J607" s="132">
        <f t="shared" si="78"/>
        <v>0</v>
      </c>
      <c r="K607" s="156">
        <f>VLOOKUP(J607,'Radiation Sickness'!$B$5:$F$12,3,TRUE)</f>
        <v>0</v>
      </c>
      <c r="L607" s="156" t="str">
        <f>VLOOKUP(J607,'Radiation Sickness'!$B$5:$F$12,4,TRUE)</f>
        <v>1. Elevated</v>
      </c>
    </row>
    <row r="608" spans="2:12" ht="12.75">
      <c r="B608" s="82">
        <f t="shared" si="73"/>
        <v>3.2619127932178658</v>
      </c>
      <c r="C608" s="79">
        <f t="shared" si="72"/>
        <v>571</v>
      </c>
      <c r="D608" s="48">
        <f>IF(C608&lt;=Configure!$E$54,C608/24,IF(C608&lt;=Configure!$E$55,C608/Configure!$E$54,C608/Configure!$E$55))</f>
        <v>23.791666666666668</v>
      </c>
      <c r="E608" s="54" t="str">
        <f>IF(C608&lt;=Configure!$E$54,Configure!$H$54,IF(C608&lt;=Configure!$E$55,Configure!$H$55,Configure!$H$56))</f>
        <v>Days</v>
      </c>
      <c r="F608" s="50">
        <f t="shared" si="74"/>
        <v>0</v>
      </c>
      <c r="G608" s="51" t="str">
        <f t="shared" si="75"/>
        <v>Normal</v>
      </c>
      <c r="H608" s="133">
        <f t="shared" si="76"/>
        <v>0</v>
      </c>
      <c r="I608" s="51" t="str">
        <f t="shared" si="77"/>
        <v>Nominal</v>
      </c>
      <c r="J608" s="132">
        <f t="shared" si="78"/>
        <v>0</v>
      </c>
      <c r="K608" s="156">
        <f>VLOOKUP(J608,'Radiation Sickness'!$B$5:$F$12,3,TRUE)</f>
        <v>0</v>
      </c>
      <c r="L608" s="156" t="str">
        <f>VLOOKUP(J608,'Radiation Sickness'!$B$5:$F$12,4,TRUE)</f>
        <v>1. Elevated</v>
      </c>
    </row>
    <row r="609" spans="2:12" ht="12.75">
      <c r="B609" s="82">
        <f t="shared" si="73"/>
        <v>3.2628120031452292</v>
      </c>
      <c r="C609" s="79">
        <f t="shared" si="72"/>
        <v>572</v>
      </c>
      <c r="D609" s="48">
        <f>IF(C609&lt;=Configure!$E$54,C609/24,IF(C609&lt;=Configure!$E$55,C609/Configure!$E$54,C609/Configure!$E$55))</f>
        <v>23.833333333333332</v>
      </c>
      <c r="E609" s="54" t="str">
        <f>IF(C609&lt;=Configure!$E$54,Configure!$H$54,IF(C609&lt;=Configure!$E$55,Configure!$H$55,Configure!$H$56))</f>
        <v>Days</v>
      </c>
      <c r="F609" s="50">
        <f t="shared" si="74"/>
        <v>0</v>
      </c>
      <c r="G609" s="51" t="str">
        <f t="shared" si="75"/>
        <v>Normal</v>
      </c>
      <c r="H609" s="133">
        <f t="shared" si="76"/>
        <v>0</v>
      </c>
      <c r="I609" s="51" t="str">
        <f t="shared" si="77"/>
        <v>Nominal</v>
      </c>
      <c r="J609" s="132">
        <f t="shared" si="78"/>
        <v>0</v>
      </c>
      <c r="K609" s="156">
        <f>VLOOKUP(J609,'Radiation Sickness'!$B$5:$F$12,3,TRUE)</f>
        <v>0</v>
      </c>
      <c r="L609" s="156" t="str">
        <f>VLOOKUP(J609,'Radiation Sickness'!$B$5:$F$12,4,TRUE)</f>
        <v>1. Elevated</v>
      </c>
    </row>
    <row r="610" spans="2:12" ht="12.75">
      <c r="B610" s="82">
        <f t="shared" si="73"/>
        <v>3.263709642399431</v>
      </c>
      <c r="C610" s="79">
        <f t="shared" si="72"/>
        <v>573</v>
      </c>
      <c r="D610" s="48">
        <f>IF(C610&lt;=Configure!$E$54,C610/24,IF(C610&lt;=Configure!$E$55,C610/Configure!$E$54,C610/Configure!$E$55))</f>
        <v>23.875</v>
      </c>
      <c r="E610" s="54" t="str">
        <f>IF(C610&lt;=Configure!$E$54,Configure!$H$54,IF(C610&lt;=Configure!$E$55,Configure!$H$55,Configure!$H$56))</f>
        <v>Days</v>
      </c>
      <c r="F610" s="50">
        <f t="shared" si="74"/>
        <v>0</v>
      </c>
      <c r="G610" s="51" t="str">
        <f t="shared" si="75"/>
        <v>Normal</v>
      </c>
      <c r="H610" s="133">
        <f t="shared" si="76"/>
        <v>0</v>
      </c>
      <c r="I610" s="51" t="str">
        <f t="shared" si="77"/>
        <v>Nominal</v>
      </c>
      <c r="J610" s="132">
        <f t="shared" si="78"/>
        <v>0</v>
      </c>
      <c r="K610" s="156">
        <f>VLOOKUP(J610,'Radiation Sickness'!$B$5:$F$12,3,TRUE)</f>
        <v>0</v>
      </c>
      <c r="L610" s="156" t="str">
        <f>VLOOKUP(J610,'Radiation Sickness'!$B$5:$F$12,4,TRUE)</f>
        <v>1. Elevated</v>
      </c>
    </row>
    <row r="611" spans="2:12" ht="12.75">
      <c r="B611" s="82">
        <f t="shared" si="73"/>
        <v>3.2646057164579756</v>
      </c>
      <c r="C611" s="79">
        <f t="shared" si="72"/>
        <v>574</v>
      </c>
      <c r="D611" s="48">
        <f>IF(C611&lt;=Configure!$E$54,C611/24,IF(C611&lt;=Configure!$E$55,C611/Configure!$E$54,C611/Configure!$E$55))</f>
        <v>23.916666666666668</v>
      </c>
      <c r="E611" s="54" t="str">
        <f>IF(C611&lt;=Configure!$E$54,Configure!$H$54,IF(C611&lt;=Configure!$E$55,Configure!$H$55,Configure!$H$56))</f>
        <v>Days</v>
      </c>
      <c r="F611" s="50">
        <f t="shared" si="74"/>
        <v>0</v>
      </c>
      <c r="G611" s="51" t="str">
        <f t="shared" si="75"/>
        <v>Normal</v>
      </c>
      <c r="H611" s="133">
        <f t="shared" si="76"/>
        <v>0</v>
      </c>
      <c r="I611" s="51" t="str">
        <f t="shared" si="77"/>
        <v>Nominal</v>
      </c>
      <c r="J611" s="132">
        <f t="shared" si="78"/>
        <v>0</v>
      </c>
      <c r="K611" s="156">
        <f>VLOOKUP(J611,'Radiation Sickness'!$B$5:$F$12,3,TRUE)</f>
        <v>0</v>
      </c>
      <c r="L611" s="156" t="str">
        <f>VLOOKUP(J611,'Radiation Sickness'!$B$5:$F$12,4,TRUE)</f>
        <v>1. Elevated</v>
      </c>
    </row>
    <row r="612" spans="2:12" ht="12.75">
      <c r="B612" s="82">
        <f t="shared" si="73"/>
        <v>3.2655002307697636</v>
      </c>
      <c r="C612" s="79">
        <f t="shared" si="72"/>
        <v>575</v>
      </c>
      <c r="D612" s="48">
        <f>IF(C612&lt;=Configure!$E$54,C612/24,IF(C612&lt;=Configure!$E$55,C612/Configure!$E$54,C612/Configure!$E$55))</f>
        <v>23.958333333333332</v>
      </c>
      <c r="E612" s="54" t="str">
        <f>IF(C612&lt;=Configure!$E$54,Configure!$H$54,IF(C612&lt;=Configure!$E$55,Configure!$H$55,Configure!$H$56))</f>
        <v>Days</v>
      </c>
      <c r="F612" s="50">
        <f t="shared" si="74"/>
        <v>0</v>
      </c>
      <c r="G612" s="51" t="str">
        <f t="shared" si="75"/>
        <v>Normal</v>
      </c>
      <c r="H612" s="133">
        <f t="shared" si="76"/>
        <v>0</v>
      </c>
      <c r="I612" s="51" t="str">
        <f t="shared" si="77"/>
        <v>Nominal</v>
      </c>
      <c r="J612" s="132">
        <f t="shared" si="78"/>
        <v>0</v>
      </c>
      <c r="K612" s="156">
        <f>VLOOKUP(J612,'Radiation Sickness'!$B$5:$F$12,3,TRUE)</f>
        <v>0</v>
      </c>
      <c r="L612" s="156" t="str">
        <f>VLOOKUP(J612,'Radiation Sickness'!$B$5:$F$12,4,TRUE)</f>
        <v>1. Elevated</v>
      </c>
    </row>
    <row r="613" spans="2:12" ht="12.75">
      <c r="B613" s="82">
        <f t="shared" si="73"/>
        <v>3.2663931907552923</v>
      </c>
      <c r="C613" s="79">
        <f t="shared" si="72"/>
        <v>576</v>
      </c>
      <c r="D613" s="48">
        <f>IF(C613&lt;=Configure!$E$54,C613/24,IF(C613&lt;=Configure!$E$55,C613/Configure!$E$54,C613/Configure!$E$55))</f>
        <v>24</v>
      </c>
      <c r="E613" s="54" t="str">
        <f>IF(C613&lt;=Configure!$E$54,Configure!$H$54,IF(C613&lt;=Configure!$E$55,Configure!$H$55,Configure!$H$56))</f>
        <v>Days</v>
      </c>
      <c r="F613" s="50">
        <f t="shared" si="74"/>
        <v>0</v>
      </c>
      <c r="G613" s="51" t="str">
        <f t="shared" si="75"/>
        <v>Normal</v>
      </c>
      <c r="H613" s="133">
        <f t="shared" si="76"/>
        <v>0</v>
      </c>
      <c r="I613" s="51" t="str">
        <f t="shared" si="77"/>
        <v>Nominal</v>
      </c>
      <c r="J613" s="132">
        <f t="shared" si="78"/>
        <v>0</v>
      </c>
      <c r="K613" s="156">
        <f>VLOOKUP(J613,'Radiation Sickness'!$B$5:$F$12,3,TRUE)</f>
        <v>0</v>
      </c>
      <c r="L613" s="156" t="str">
        <f>VLOOKUP(J613,'Radiation Sickness'!$B$5:$F$12,4,TRUE)</f>
        <v>1. Elevated</v>
      </c>
    </row>
    <row r="614" spans="2:12" ht="12.75">
      <c r="B614" s="82">
        <f t="shared" si="73"/>
        <v>3.2672846018068515</v>
      </c>
      <c r="C614" s="79">
        <f t="shared" si="72"/>
        <v>577</v>
      </c>
      <c r="D614" s="48">
        <f>IF(C614&lt;=Configure!$E$54,C614/24,IF(C614&lt;=Configure!$E$55,C614/Configure!$E$54,C614/Configure!$E$55))</f>
        <v>24.041666666666668</v>
      </c>
      <c r="E614" s="54" t="str">
        <f>IF(C614&lt;=Configure!$E$54,Configure!$H$54,IF(C614&lt;=Configure!$E$55,Configure!$H$55,Configure!$H$56))</f>
        <v>Days</v>
      </c>
      <c r="F614" s="50">
        <f t="shared" si="74"/>
        <v>0</v>
      </c>
      <c r="G614" s="51" t="str">
        <f t="shared" si="75"/>
        <v>Normal</v>
      </c>
      <c r="H614" s="133">
        <f t="shared" si="76"/>
        <v>0</v>
      </c>
      <c r="I614" s="51" t="str">
        <f t="shared" si="77"/>
        <v>Nominal</v>
      </c>
      <c r="J614" s="132">
        <f t="shared" si="78"/>
        <v>0</v>
      </c>
      <c r="K614" s="156">
        <f>VLOOKUP(J614,'Radiation Sickness'!$B$5:$F$12,3,TRUE)</f>
        <v>0</v>
      </c>
      <c r="L614" s="156" t="str">
        <f>VLOOKUP(J614,'Radiation Sickness'!$B$5:$F$12,4,TRUE)</f>
        <v>1. Elevated</v>
      </c>
    </row>
    <row r="615" spans="2:12" ht="12.75">
      <c r="B615" s="82">
        <f t="shared" si="73"/>
        <v>3.268174469288718</v>
      </c>
      <c r="C615" s="79">
        <f t="shared" si="72"/>
        <v>578</v>
      </c>
      <c r="D615" s="48">
        <f>IF(C615&lt;=Configure!$E$54,C615/24,IF(C615&lt;=Configure!$E$55,C615/Configure!$E$54,C615/Configure!$E$55))</f>
        <v>24.083333333333332</v>
      </c>
      <c r="E615" s="54" t="str">
        <f>IF(C615&lt;=Configure!$E$54,Configure!$H$54,IF(C615&lt;=Configure!$E$55,Configure!$H$55,Configure!$H$56))</f>
        <v>Days</v>
      </c>
      <c r="F615" s="50">
        <f t="shared" si="74"/>
        <v>0</v>
      </c>
      <c r="G615" s="51" t="str">
        <f t="shared" si="75"/>
        <v>Normal</v>
      </c>
      <c r="H615" s="133">
        <f t="shared" si="76"/>
        <v>0</v>
      </c>
      <c r="I615" s="51" t="str">
        <f t="shared" si="77"/>
        <v>Nominal</v>
      </c>
      <c r="J615" s="132">
        <f t="shared" si="78"/>
        <v>0</v>
      </c>
      <c r="K615" s="156">
        <f>VLOOKUP(J615,'Radiation Sickness'!$B$5:$F$12,3,TRUE)</f>
        <v>0</v>
      </c>
      <c r="L615" s="156" t="str">
        <f>VLOOKUP(J615,'Radiation Sickness'!$B$5:$F$12,4,TRUE)</f>
        <v>1. Elevated</v>
      </c>
    </row>
    <row r="616" spans="2:12" ht="12.75">
      <c r="B616" s="82">
        <f t="shared" si="73"/>
        <v>3.269062798537351</v>
      </c>
      <c r="C616" s="79">
        <f t="shared" si="72"/>
        <v>579</v>
      </c>
      <c r="D616" s="48">
        <f>IF(C616&lt;=Configure!$E$54,C616/24,IF(C616&lt;=Configure!$E$55,C616/Configure!$E$54,C616/Configure!$E$55))</f>
        <v>24.125</v>
      </c>
      <c r="E616" s="54" t="str">
        <f>IF(C616&lt;=Configure!$E$54,Configure!$H$54,IF(C616&lt;=Configure!$E$55,Configure!$H$55,Configure!$H$56))</f>
        <v>Days</v>
      </c>
      <c r="F616" s="50">
        <f t="shared" si="74"/>
        <v>0</v>
      </c>
      <c r="G616" s="51" t="str">
        <f t="shared" si="75"/>
        <v>Normal</v>
      </c>
      <c r="H616" s="133">
        <f t="shared" si="76"/>
        <v>0</v>
      </c>
      <c r="I616" s="51" t="str">
        <f t="shared" si="77"/>
        <v>Nominal</v>
      </c>
      <c r="J616" s="132">
        <f t="shared" si="78"/>
        <v>0</v>
      </c>
      <c r="K616" s="156">
        <f>VLOOKUP(J616,'Radiation Sickness'!$B$5:$F$12,3,TRUE)</f>
        <v>0</v>
      </c>
      <c r="L616" s="156" t="str">
        <f>VLOOKUP(J616,'Radiation Sickness'!$B$5:$F$12,4,TRUE)</f>
        <v>1. Elevated</v>
      </c>
    </row>
    <row r="617" spans="2:12" ht="12.75">
      <c r="B617" s="82">
        <f t="shared" si="73"/>
        <v>3.2699495948615835</v>
      </c>
      <c r="C617" s="79">
        <f t="shared" si="72"/>
        <v>580</v>
      </c>
      <c r="D617" s="48">
        <f>IF(C617&lt;=Configure!$E$54,C617/24,IF(C617&lt;=Configure!$E$55,C617/Configure!$E$54,C617/Configure!$E$55))</f>
        <v>24.166666666666668</v>
      </c>
      <c r="E617" s="54" t="str">
        <f>IF(C617&lt;=Configure!$E$54,Configure!$H$54,IF(C617&lt;=Configure!$E$55,Configure!$H$55,Configure!$H$56))</f>
        <v>Days</v>
      </c>
      <c r="F617" s="50">
        <f t="shared" si="74"/>
        <v>0</v>
      </c>
      <c r="G617" s="51" t="str">
        <f t="shared" si="75"/>
        <v>Normal</v>
      </c>
      <c r="H617" s="133">
        <f t="shared" si="76"/>
        <v>0</v>
      </c>
      <c r="I617" s="51" t="str">
        <f t="shared" si="77"/>
        <v>Nominal</v>
      </c>
      <c r="J617" s="132">
        <f t="shared" si="78"/>
        <v>0</v>
      </c>
      <c r="K617" s="156">
        <f>VLOOKUP(J617,'Radiation Sickness'!$B$5:$F$12,3,TRUE)</f>
        <v>0</v>
      </c>
      <c r="L617" s="156" t="str">
        <f>VLOOKUP(J617,'Radiation Sickness'!$B$5:$F$12,4,TRUE)</f>
        <v>1. Elevated</v>
      </c>
    </row>
    <row r="618" spans="2:12" ht="12.75">
      <c r="B618" s="82">
        <f t="shared" si="73"/>
        <v>3.270834863542813</v>
      </c>
      <c r="C618" s="79">
        <f t="shared" si="72"/>
        <v>581</v>
      </c>
      <c r="D618" s="48">
        <f>IF(C618&lt;=Configure!$E$54,C618/24,IF(C618&lt;=Configure!$E$55,C618/Configure!$E$54,C618/Configure!$E$55))</f>
        <v>24.208333333333332</v>
      </c>
      <c r="E618" s="54" t="str">
        <f>IF(C618&lt;=Configure!$E$54,Configure!$H$54,IF(C618&lt;=Configure!$E$55,Configure!$H$55,Configure!$H$56))</f>
        <v>Days</v>
      </c>
      <c r="F618" s="50">
        <f t="shared" si="74"/>
        <v>0</v>
      </c>
      <c r="G618" s="51" t="str">
        <f t="shared" si="75"/>
        <v>Normal</v>
      </c>
      <c r="H618" s="133">
        <f t="shared" si="76"/>
        <v>0</v>
      </c>
      <c r="I618" s="51" t="str">
        <f t="shared" si="77"/>
        <v>Nominal</v>
      </c>
      <c r="J618" s="132">
        <f t="shared" si="78"/>
        <v>0</v>
      </c>
      <c r="K618" s="156">
        <f>VLOOKUP(J618,'Radiation Sickness'!$B$5:$F$12,3,TRUE)</f>
        <v>0</v>
      </c>
      <c r="L618" s="156" t="str">
        <f>VLOOKUP(J618,'Radiation Sickness'!$B$5:$F$12,4,TRUE)</f>
        <v>1. Elevated</v>
      </c>
    </row>
    <row r="619" spans="2:12" ht="12.75">
      <c r="B619" s="82">
        <f t="shared" si="73"/>
        <v>3.2717186098351907</v>
      </c>
      <c r="C619" s="79">
        <f t="shared" si="72"/>
        <v>582</v>
      </c>
      <c r="D619" s="48">
        <f>IF(C619&lt;=Configure!$E$54,C619/24,IF(C619&lt;=Configure!$E$55,C619/Configure!$E$54,C619/Configure!$E$55))</f>
        <v>24.25</v>
      </c>
      <c r="E619" s="54" t="str">
        <f>IF(C619&lt;=Configure!$E$54,Configure!$H$54,IF(C619&lt;=Configure!$E$55,Configure!$H$55,Configure!$H$56))</f>
        <v>Days</v>
      </c>
      <c r="F619" s="50">
        <f t="shared" si="74"/>
        <v>0</v>
      </c>
      <c r="G619" s="51" t="str">
        <f t="shared" si="75"/>
        <v>Normal</v>
      </c>
      <c r="H619" s="133">
        <f t="shared" si="76"/>
        <v>0</v>
      </c>
      <c r="I619" s="51" t="str">
        <f t="shared" si="77"/>
        <v>Nominal</v>
      </c>
      <c r="J619" s="132">
        <f t="shared" si="78"/>
        <v>0</v>
      </c>
      <c r="K619" s="156">
        <f>VLOOKUP(J619,'Radiation Sickness'!$B$5:$F$12,3,TRUE)</f>
        <v>0</v>
      </c>
      <c r="L619" s="156" t="str">
        <f>VLOOKUP(J619,'Radiation Sickness'!$B$5:$F$12,4,TRUE)</f>
        <v>1. Elevated</v>
      </c>
    </row>
    <row r="620" spans="2:12" ht="12.75">
      <c r="B620" s="82">
        <f t="shared" si="73"/>
        <v>3.2726008389658046</v>
      </c>
      <c r="C620" s="79">
        <f t="shared" si="72"/>
        <v>583</v>
      </c>
      <c r="D620" s="48">
        <f>IF(C620&lt;=Configure!$E$54,C620/24,IF(C620&lt;=Configure!$E$55,C620/Configure!$E$54,C620/Configure!$E$55))</f>
        <v>24.291666666666668</v>
      </c>
      <c r="E620" s="54" t="str">
        <f>IF(C620&lt;=Configure!$E$54,Configure!$H$54,IF(C620&lt;=Configure!$E$55,Configure!$H$55,Configure!$H$56))</f>
        <v>Days</v>
      </c>
      <c r="F620" s="50">
        <f t="shared" si="74"/>
        <v>0</v>
      </c>
      <c r="G620" s="51" t="str">
        <f t="shared" si="75"/>
        <v>Normal</v>
      </c>
      <c r="H620" s="133">
        <f t="shared" si="76"/>
        <v>0</v>
      </c>
      <c r="I620" s="51" t="str">
        <f t="shared" si="77"/>
        <v>Nominal</v>
      </c>
      <c r="J620" s="132">
        <f t="shared" si="78"/>
        <v>0</v>
      </c>
      <c r="K620" s="156">
        <f>VLOOKUP(J620,'Radiation Sickness'!$B$5:$F$12,3,TRUE)</f>
        <v>0</v>
      </c>
      <c r="L620" s="156" t="str">
        <f>VLOOKUP(J620,'Radiation Sickness'!$B$5:$F$12,4,TRUE)</f>
        <v>1. Elevated</v>
      </c>
    </row>
    <row r="621" spans="2:12" ht="12.75">
      <c r="B621" s="82">
        <f t="shared" si="73"/>
        <v>3.273481556134872</v>
      </c>
      <c r="C621" s="79">
        <f t="shared" si="72"/>
        <v>584</v>
      </c>
      <c r="D621" s="48">
        <f>IF(C621&lt;=Configure!$E$54,C621/24,IF(C621&lt;=Configure!$E$55,C621/Configure!$E$54,C621/Configure!$E$55))</f>
        <v>24.333333333333332</v>
      </c>
      <c r="E621" s="54" t="str">
        <f>IF(C621&lt;=Configure!$E$54,Configure!$H$54,IF(C621&lt;=Configure!$E$55,Configure!$H$55,Configure!$H$56))</f>
        <v>Days</v>
      </c>
      <c r="F621" s="50">
        <f t="shared" si="74"/>
        <v>0</v>
      </c>
      <c r="G621" s="51" t="str">
        <f t="shared" si="75"/>
        <v>Normal</v>
      </c>
      <c r="H621" s="133">
        <f t="shared" si="76"/>
        <v>0</v>
      </c>
      <c r="I621" s="51" t="str">
        <f t="shared" si="77"/>
        <v>Nominal</v>
      </c>
      <c r="J621" s="132">
        <f t="shared" si="78"/>
        <v>0</v>
      </c>
      <c r="K621" s="156">
        <f>VLOOKUP(J621,'Radiation Sickness'!$B$5:$F$12,3,TRUE)</f>
        <v>0</v>
      </c>
      <c r="L621" s="156" t="str">
        <f>VLOOKUP(J621,'Radiation Sickness'!$B$5:$F$12,4,TRUE)</f>
        <v>1. Elevated</v>
      </c>
    </row>
    <row r="622" spans="2:12" ht="12.75">
      <c r="B622" s="82">
        <f t="shared" si="73"/>
        <v>3.2743607665159167</v>
      </c>
      <c r="C622" s="79">
        <f t="shared" si="72"/>
        <v>585</v>
      </c>
      <c r="D622" s="48">
        <f>IF(C622&lt;=Configure!$E$54,C622/24,IF(C622&lt;=Configure!$E$55,C622/Configure!$E$54,C622/Configure!$E$55))</f>
        <v>24.375</v>
      </c>
      <c r="E622" s="54" t="str">
        <f>IF(C622&lt;=Configure!$E$54,Configure!$H$54,IF(C622&lt;=Configure!$E$55,Configure!$H$55,Configure!$H$56))</f>
        <v>Days</v>
      </c>
      <c r="F622" s="50">
        <f t="shared" si="74"/>
        <v>0</v>
      </c>
      <c r="G622" s="51" t="str">
        <f t="shared" si="75"/>
        <v>Normal</v>
      </c>
      <c r="H622" s="133">
        <f t="shared" si="76"/>
        <v>0</v>
      </c>
      <c r="I622" s="51" t="str">
        <f t="shared" si="77"/>
        <v>Nominal</v>
      </c>
      <c r="J622" s="132">
        <f t="shared" si="78"/>
        <v>0</v>
      </c>
      <c r="K622" s="156">
        <f>VLOOKUP(J622,'Radiation Sickness'!$B$5:$F$12,3,TRUE)</f>
        <v>0</v>
      </c>
      <c r="L622" s="156" t="str">
        <f>VLOOKUP(J622,'Radiation Sickness'!$B$5:$F$12,4,TRUE)</f>
        <v>1. Elevated</v>
      </c>
    </row>
    <row r="623" spans="2:12" ht="12.75">
      <c r="B623" s="82">
        <f t="shared" si="73"/>
        <v>3.275238475255955</v>
      </c>
      <c r="C623" s="79">
        <f t="shared" si="72"/>
        <v>586</v>
      </c>
      <c r="D623" s="48">
        <f>IF(C623&lt;=Configure!$E$54,C623/24,IF(C623&lt;=Configure!$E$55,C623/Configure!$E$54,C623/Configure!$E$55))</f>
        <v>24.416666666666668</v>
      </c>
      <c r="E623" s="54" t="str">
        <f>IF(C623&lt;=Configure!$E$54,Configure!$H$54,IF(C623&lt;=Configure!$E$55,Configure!$H$55,Configure!$H$56))</f>
        <v>Days</v>
      </c>
      <c r="F623" s="50">
        <f t="shared" si="74"/>
        <v>0</v>
      </c>
      <c r="G623" s="51" t="str">
        <f t="shared" si="75"/>
        <v>Normal</v>
      </c>
      <c r="H623" s="133">
        <f t="shared" si="76"/>
        <v>0</v>
      </c>
      <c r="I623" s="51" t="str">
        <f t="shared" si="77"/>
        <v>Nominal</v>
      </c>
      <c r="J623" s="132">
        <f t="shared" si="78"/>
        <v>0</v>
      </c>
      <c r="K623" s="156">
        <f>VLOOKUP(J623,'Radiation Sickness'!$B$5:$F$12,3,TRUE)</f>
        <v>0</v>
      </c>
      <c r="L623" s="156" t="str">
        <f>VLOOKUP(J623,'Radiation Sickness'!$B$5:$F$12,4,TRUE)</f>
        <v>1. Elevated</v>
      </c>
    </row>
    <row r="624" spans="2:12" ht="12.75">
      <c r="B624" s="82">
        <f t="shared" si="73"/>
        <v>3.2761146874756775</v>
      </c>
      <c r="C624" s="79">
        <f t="shared" si="72"/>
        <v>587</v>
      </c>
      <c r="D624" s="48">
        <f>IF(C624&lt;=Configure!$E$54,C624/24,IF(C624&lt;=Configure!$E$55,C624/Configure!$E$54,C624/Configure!$E$55))</f>
        <v>24.458333333333332</v>
      </c>
      <c r="E624" s="54" t="str">
        <f>IF(C624&lt;=Configure!$E$54,Configure!$H$54,IF(C624&lt;=Configure!$E$55,Configure!$H$55,Configure!$H$56))</f>
        <v>Days</v>
      </c>
      <c r="F624" s="50">
        <f t="shared" si="74"/>
        <v>0</v>
      </c>
      <c r="G624" s="51" t="str">
        <f t="shared" si="75"/>
        <v>Normal</v>
      </c>
      <c r="H624" s="133">
        <f t="shared" si="76"/>
        <v>0</v>
      </c>
      <c r="I624" s="51" t="str">
        <f t="shared" si="77"/>
        <v>Nominal</v>
      </c>
      <c r="J624" s="132">
        <f t="shared" si="78"/>
        <v>0</v>
      </c>
      <c r="K624" s="156">
        <f>VLOOKUP(J624,'Radiation Sickness'!$B$5:$F$12,3,TRUE)</f>
        <v>0</v>
      </c>
      <c r="L624" s="156" t="str">
        <f>VLOOKUP(J624,'Radiation Sickness'!$B$5:$F$12,4,TRUE)</f>
        <v>1. Elevated</v>
      </c>
    </row>
    <row r="625" spans="2:12" ht="12.75">
      <c r="B625" s="82">
        <f t="shared" si="73"/>
        <v>3.276989408269624</v>
      </c>
      <c r="C625" s="79">
        <f t="shared" si="72"/>
        <v>588</v>
      </c>
      <c r="D625" s="48">
        <f>IF(C625&lt;=Configure!$E$54,C625/24,IF(C625&lt;=Configure!$E$55,C625/Configure!$E$54,C625/Configure!$E$55))</f>
        <v>24.5</v>
      </c>
      <c r="E625" s="54" t="str">
        <f>IF(C625&lt;=Configure!$E$54,Configure!$H$54,IF(C625&lt;=Configure!$E$55,Configure!$H$55,Configure!$H$56))</f>
        <v>Days</v>
      </c>
      <c r="F625" s="50">
        <f t="shared" si="74"/>
        <v>0</v>
      </c>
      <c r="G625" s="51" t="str">
        <f t="shared" si="75"/>
        <v>Normal</v>
      </c>
      <c r="H625" s="133">
        <f t="shared" si="76"/>
        <v>0</v>
      </c>
      <c r="I625" s="51" t="str">
        <f t="shared" si="77"/>
        <v>Nominal</v>
      </c>
      <c r="J625" s="132">
        <f t="shared" si="78"/>
        <v>0</v>
      </c>
      <c r="K625" s="156">
        <f>VLOOKUP(J625,'Radiation Sickness'!$B$5:$F$12,3,TRUE)</f>
        <v>0</v>
      </c>
      <c r="L625" s="156" t="str">
        <f>VLOOKUP(J625,'Radiation Sickness'!$B$5:$F$12,4,TRUE)</f>
        <v>1. Elevated</v>
      </c>
    </row>
    <row r="626" spans="2:12" ht="12.75">
      <c r="B626" s="82">
        <f t="shared" si="73"/>
        <v>3.2778626427063653</v>
      </c>
      <c r="C626" s="79">
        <f t="shared" si="72"/>
        <v>589</v>
      </c>
      <c r="D626" s="48">
        <f>IF(C626&lt;=Configure!$E$54,C626/24,IF(C626&lt;=Configure!$E$55,C626/Configure!$E$54,C626/Configure!$E$55))</f>
        <v>24.541666666666668</v>
      </c>
      <c r="E626" s="54" t="str">
        <f>IF(C626&lt;=Configure!$E$54,Configure!$H$54,IF(C626&lt;=Configure!$E$55,Configure!$H$55,Configure!$H$56))</f>
        <v>Days</v>
      </c>
      <c r="F626" s="50">
        <f t="shared" si="74"/>
        <v>0</v>
      </c>
      <c r="G626" s="51" t="str">
        <f t="shared" si="75"/>
        <v>Normal</v>
      </c>
      <c r="H626" s="133">
        <f t="shared" si="76"/>
        <v>0</v>
      </c>
      <c r="I626" s="51" t="str">
        <f t="shared" si="77"/>
        <v>Nominal</v>
      </c>
      <c r="J626" s="132">
        <f t="shared" si="78"/>
        <v>0</v>
      </c>
      <c r="K626" s="156">
        <f>VLOOKUP(J626,'Radiation Sickness'!$B$5:$F$12,3,TRUE)</f>
        <v>0</v>
      </c>
      <c r="L626" s="156" t="str">
        <f>VLOOKUP(J626,'Radiation Sickness'!$B$5:$F$12,4,TRUE)</f>
        <v>1. Elevated</v>
      </c>
    </row>
    <row r="627" spans="2:12" ht="12.75">
      <c r="B627" s="82">
        <f t="shared" si="73"/>
        <v>3.278734395828678</v>
      </c>
      <c r="C627" s="79">
        <f t="shared" si="72"/>
        <v>590</v>
      </c>
      <c r="D627" s="48">
        <f>IF(C627&lt;=Configure!$E$54,C627/24,IF(C627&lt;=Configure!$E$55,C627/Configure!$E$54,C627/Configure!$E$55))</f>
        <v>24.583333333333332</v>
      </c>
      <c r="E627" s="54" t="str">
        <f>IF(C627&lt;=Configure!$E$54,Configure!$H$54,IF(C627&lt;=Configure!$E$55,Configure!$H$55,Configure!$H$56))</f>
        <v>Days</v>
      </c>
      <c r="F627" s="50">
        <f t="shared" si="74"/>
        <v>0</v>
      </c>
      <c r="G627" s="51" t="str">
        <f t="shared" si="75"/>
        <v>Normal</v>
      </c>
      <c r="H627" s="133">
        <f t="shared" si="76"/>
        <v>0</v>
      </c>
      <c r="I627" s="51" t="str">
        <f t="shared" si="77"/>
        <v>Nominal</v>
      </c>
      <c r="J627" s="132">
        <f t="shared" si="78"/>
        <v>0</v>
      </c>
      <c r="K627" s="156">
        <f>VLOOKUP(J627,'Radiation Sickness'!$B$5:$F$12,3,TRUE)</f>
        <v>0</v>
      </c>
      <c r="L627" s="156" t="str">
        <f>VLOOKUP(J627,'Radiation Sickness'!$B$5:$F$12,4,TRUE)</f>
        <v>1. Elevated</v>
      </c>
    </row>
    <row r="628" spans="2:12" ht="12.75">
      <c r="B628" s="82">
        <f t="shared" si="73"/>
        <v>3.279604672653718</v>
      </c>
      <c r="C628" s="79">
        <f t="shared" si="72"/>
        <v>591</v>
      </c>
      <c r="D628" s="48">
        <f>IF(C628&lt;=Configure!$E$54,C628/24,IF(C628&lt;=Configure!$E$55,C628/Configure!$E$54,C628/Configure!$E$55))</f>
        <v>24.625</v>
      </c>
      <c r="E628" s="54" t="str">
        <f>IF(C628&lt;=Configure!$E$54,Configure!$H$54,IF(C628&lt;=Configure!$E$55,Configure!$H$55,Configure!$H$56))</f>
        <v>Days</v>
      </c>
      <c r="F628" s="50">
        <f t="shared" si="74"/>
        <v>0</v>
      </c>
      <c r="G628" s="51" t="str">
        <f t="shared" si="75"/>
        <v>Normal</v>
      </c>
      <c r="H628" s="133">
        <f t="shared" si="76"/>
        <v>0</v>
      </c>
      <c r="I628" s="51" t="str">
        <f t="shared" si="77"/>
        <v>Nominal</v>
      </c>
      <c r="J628" s="132">
        <f t="shared" si="78"/>
        <v>0</v>
      </c>
      <c r="K628" s="156">
        <f>VLOOKUP(J628,'Radiation Sickness'!$B$5:$F$12,3,TRUE)</f>
        <v>0</v>
      </c>
      <c r="L628" s="156" t="str">
        <f>VLOOKUP(J628,'Radiation Sickness'!$B$5:$F$12,4,TRUE)</f>
        <v>1. Elevated</v>
      </c>
    </row>
    <row r="629" spans="2:12" ht="12.75">
      <c r="B629" s="82">
        <f t="shared" si="73"/>
        <v>3.280473478173196</v>
      </c>
      <c r="C629" s="79">
        <f t="shared" si="72"/>
        <v>592</v>
      </c>
      <c r="D629" s="48">
        <f>IF(C629&lt;=Configure!$E$54,C629/24,IF(C629&lt;=Configure!$E$55,C629/Configure!$E$54,C629/Configure!$E$55))</f>
        <v>24.666666666666668</v>
      </c>
      <c r="E629" s="54" t="str">
        <f>IF(C629&lt;=Configure!$E$54,Configure!$H$54,IF(C629&lt;=Configure!$E$55,Configure!$H$55,Configure!$H$56))</f>
        <v>Days</v>
      </c>
      <c r="F629" s="50">
        <f t="shared" si="74"/>
        <v>0</v>
      </c>
      <c r="G629" s="51" t="str">
        <f t="shared" si="75"/>
        <v>Normal</v>
      </c>
      <c r="H629" s="133">
        <f t="shared" si="76"/>
        <v>0</v>
      </c>
      <c r="I629" s="51" t="str">
        <f t="shared" si="77"/>
        <v>Nominal</v>
      </c>
      <c r="J629" s="132">
        <f t="shared" si="78"/>
        <v>0</v>
      </c>
      <c r="K629" s="156">
        <f>VLOOKUP(J629,'Radiation Sickness'!$B$5:$F$12,3,TRUE)</f>
        <v>0</v>
      </c>
      <c r="L629" s="156" t="str">
        <f>VLOOKUP(J629,'Radiation Sickness'!$B$5:$F$12,4,TRUE)</f>
        <v>1. Elevated</v>
      </c>
    </row>
    <row r="630" spans="2:12" ht="12.75">
      <c r="B630" s="82">
        <f t="shared" si="73"/>
        <v>3.281340817353548</v>
      </c>
      <c r="C630" s="79">
        <f t="shared" si="72"/>
        <v>593</v>
      </c>
      <c r="D630" s="48">
        <f>IF(C630&lt;=Configure!$E$54,C630/24,IF(C630&lt;=Configure!$E$55,C630/Configure!$E$54,C630/Configure!$E$55))</f>
        <v>24.708333333333332</v>
      </c>
      <c r="E630" s="54" t="str">
        <f>IF(C630&lt;=Configure!$E$54,Configure!$H$54,IF(C630&lt;=Configure!$E$55,Configure!$H$55,Configure!$H$56))</f>
        <v>Days</v>
      </c>
      <c r="F630" s="50">
        <f t="shared" si="74"/>
        <v>0</v>
      </c>
      <c r="G630" s="51" t="str">
        <f t="shared" si="75"/>
        <v>Normal</v>
      </c>
      <c r="H630" s="133">
        <f t="shared" si="76"/>
        <v>0</v>
      </c>
      <c r="I630" s="51" t="str">
        <f t="shared" si="77"/>
        <v>Nominal</v>
      </c>
      <c r="J630" s="132">
        <f t="shared" si="78"/>
        <v>0</v>
      </c>
      <c r="K630" s="156">
        <f>VLOOKUP(J630,'Radiation Sickness'!$B$5:$F$12,3,TRUE)</f>
        <v>0</v>
      </c>
      <c r="L630" s="156" t="str">
        <f>VLOOKUP(J630,'Radiation Sickness'!$B$5:$F$12,4,TRUE)</f>
        <v>1. Elevated</v>
      </c>
    </row>
    <row r="631" spans="2:12" ht="12.75">
      <c r="B631" s="82">
        <f t="shared" si="73"/>
        <v>3.282206695136105</v>
      </c>
      <c r="C631" s="79">
        <f t="shared" si="72"/>
        <v>594</v>
      </c>
      <c r="D631" s="48">
        <f>IF(C631&lt;=Configure!$E$54,C631/24,IF(C631&lt;=Configure!$E$55,C631/Configure!$E$54,C631/Configure!$E$55))</f>
        <v>24.75</v>
      </c>
      <c r="E631" s="54" t="str">
        <f>IF(C631&lt;=Configure!$E$54,Configure!$H$54,IF(C631&lt;=Configure!$E$55,Configure!$H$55,Configure!$H$56))</f>
        <v>Days</v>
      </c>
      <c r="F631" s="50">
        <f t="shared" si="74"/>
        <v>0</v>
      </c>
      <c r="G631" s="51" t="str">
        <f t="shared" si="75"/>
        <v>Normal</v>
      </c>
      <c r="H631" s="133">
        <f t="shared" si="76"/>
        <v>0</v>
      </c>
      <c r="I631" s="51" t="str">
        <f t="shared" si="77"/>
        <v>Nominal</v>
      </c>
      <c r="J631" s="132">
        <f t="shared" si="78"/>
        <v>0</v>
      </c>
      <c r="K631" s="156">
        <f>VLOOKUP(J631,'Radiation Sickness'!$B$5:$F$12,3,TRUE)</f>
        <v>0</v>
      </c>
      <c r="L631" s="156" t="str">
        <f>VLOOKUP(J631,'Radiation Sickness'!$B$5:$F$12,4,TRUE)</f>
        <v>1. Elevated</v>
      </c>
    </row>
    <row r="632" spans="2:12" ht="12.75">
      <c r="B632" s="82">
        <f t="shared" si="73"/>
        <v>3.283071116437264</v>
      </c>
      <c r="C632" s="79">
        <f t="shared" si="72"/>
        <v>595</v>
      </c>
      <c r="D632" s="48">
        <f>IF(C632&lt;=Configure!$E$54,C632/24,IF(C632&lt;=Configure!$E$55,C632/Configure!$E$54,C632/Configure!$E$55))</f>
        <v>24.791666666666668</v>
      </c>
      <c r="E632" s="54" t="str">
        <f>IF(C632&lt;=Configure!$E$54,Configure!$H$54,IF(C632&lt;=Configure!$E$55,Configure!$H$55,Configure!$H$56))</f>
        <v>Days</v>
      </c>
      <c r="F632" s="50">
        <f t="shared" si="74"/>
        <v>0</v>
      </c>
      <c r="G632" s="51" t="str">
        <f t="shared" si="75"/>
        <v>Normal</v>
      </c>
      <c r="H632" s="133">
        <f t="shared" si="76"/>
        <v>0</v>
      </c>
      <c r="I632" s="51" t="str">
        <f t="shared" si="77"/>
        <v>Nominal</v>
      </c>
      <c r="J632" s="132">
        <f t="shared" si="78"/>
        <v>0</v>
      </c>
      <c r="K632" s="156">
        <f>VLOOKUP(J632,'Radiation Sickness'!$B$5:$F$12,3,TRUE)</f>
        <v>0</v>
      </c>
      <c r="L632" s="156" t="str">
        <f>VLOOKUP(J632,'Radiation Sickness'!$B$5:$F$12,4,TRUE)</f>
        <v>1. Elevated</v>
      </c>
    </row>
    <row r="633" spans="2:12" ht="12.75">
      <c r="B633" s="82">
        <f t="shared" si="73"/>
        <v>3.2839340861486535</v>
      </c>
      <c r="C633" s="79">
        <f t="shared" si="72"/>
        <v>596</v>
      </c>
      <c r="D633" s="48">
        <f>IF(C633&lt;=Configure!$E$54,C633/24,IF(C633&lt;=Configure!$E$55,C633/Configure!$E$54,C633/Configure!$E$55))</f>
        <v>24.833333333333332</v>
      </c>
      <c r="E633" s="54" t="str">
        <f>IF(C633&lt;=Configure!$E$54,Configure!$H$54,IF(C633&lt;=Configure!$E$55,Configure!$H$55,Configure!$H$56))</f>
        <v>Days</v>
      </c>
      <c r="F633" s="50">
        <f t="shared" si="74"/>
        <v>0</v>
      </c>
      <c r="G633" s="51" t="str">
        <f t="shared" si="75"/>
        <v>Normal</v>
      </c>
      <c r="H633" s="133">
        <f t="shared" si="76"/>
        <v>0</v>
      </c>
      <c r="I633" s="51" t="str">
        <f t="shared" si="77"/>
        <v>Nominal</v>
      </c>
      <c r="J633" s="132">
        <f t="shared" si="78"/>
        <v>0</v>
      </c>
      <c r="K633" s="156">
        <f>VLOOKUP(J633,'Radiation Sickness'!$B$5:$F$12,3,TRUE)</f>
        <v>0</v>
      </c>
      <c r="L633" s="156" t="str">
        <f>VLOOKUP(J633,'Radiation Sickness'!$B$5:$F$12,4,TRUE)</f>
        <v>1. Elevated</v>
      </c>
    </row>
    <row r="634" spans="2:12" ht="12.75">
      <c r="B634" s="82">
        <f t="shared" si="73"/>
        <v>3.2847956091373</v>
      </c>
      <c r="C634" s="79">
        <f t="shared" si="72"/>
        <v>597</v>
      </c>
      <c r="D634" s="48">
        <f>IF(C634&lt;=Configure!$E$54,C634/24,IF(C634&lt;=Configure!$E$55,C634/Configure!$E$54,C634/Configure!$E$55))</f>
        <v>24.875</v>
      </c>
      <c r="E634" s="54" t="str">
        <f>IF(C634&lt;=Configure!$E$54,Configure!$H$54,IF(C634&lt;=Configure!$E$55,Configure!$H$55,Configure!$H$56))</f>
        <v>Days</v>
      </c>
      <c r="F634" s="50">
        <f t="shared" si="74"/>
        <v>0</v>
      </c>
      <c r="G634" s="51" t="str">
        <f t="shared" si="75"/>
        <v>Normal</v>
      </c>
      <c r="H634" s="133">
        <f t="shared" si="76"/>
        <v>0</v>
      </c>
      <c r="I634" s="51" t="str">
        <f t="shared" si="77"/>
        <v>Nominal</v>
      </c>
      <c r="J634" s="132">
        <f t="shared" si="78"/>
        <v>0</v>
      </c>
      <c r="K634" s="156">
        <f>VLOOKUP(J634,'Radiation Sickness'!$B$5:$F$12,3,TRUE)</f>
        <v>0</v>
      </c>
      <c r="L634" s="156" t="str">
        <f>VLOOKUP(J634,'Radiation Sickness'!$B$5:$F$12,4,TRUE)</f>
        <v>1. Elevated</v>
      </c>
    </row>
    <row r="635" spans="2:12" ht="12.75">
      <c r="B635" s="82">
        <f t="shared" si="73"/>
        <v>3.285655690245794</v>
      </c>
      <c r="C635" s="79">
        <f t="shared" si="72"/>
        <v>598</v>
      </c>
      <c r="D635" s="48">
        <f>IF(C635&lt;=Configure!$E$54,C635/24,IF(C635&lt;=Configure!$E$55,C635/Configure!$E$54,C635/Configure!$E$55))</f>
        <v>24.916666666666668</v>
      </c>
      <c r="E635" s="54" t="str">
        <f>IF(C635&lt;=Configure!$E$54,Configure!$H$54,IF(C635&lt;=Configure!$E$55,Configure!$H$55,Configure!$H$56))</f>
        <v>Days</v>
      </c>
      <c r="F635" s="50">
        <f t="shared" si="74"/>
        <v>0</v>
      </c>
      <c r="G635" s="51" t="str">
        <f t="shared" si="75"/>
        <v>Normal</v>
      </c>
      <c r="H635" s="133">
        <f t="shared" si="76"/>
        <v>0</v>
      </c>
      <c r="I635" s="51" t="str">
        <f t="shared" si="77"/>
        <v>Nominal</v>
      </c>
      <c r="J635" s="132">
        <f t="shared" si="78"/>
        <v>0</v>
      </c>
      <c r="K635" s="156">
        <f>VLOOKUP(J635,'Radiation Sickness'!$B$5:$F$12,3,TRUE)</f>
        <v>0</v>
      </c>
      <c r="L635" s="156" t="str">
        <f>VLOOKUP(J635,'Radiation Sickness'!$B$5:$F$12,4,TRUE)</f>
        <v>1. Elevated</v>
      </c>
    </row>
    <row r="636" spans="2:12" ht="12.75">
      <c r="B636" s="82">
        <f t="shared" si="73"/>
        <v>3.2865143342924523</v>
      </c>
      <c r="C636" s="79">
        <f t="shared" si="72"/>
        <v>599</v>
      </c>
      <c r="D636" s="48">
        <f>IF(C636&lt;=Configure!$E$54,C636/24,IF(C636&lt;=Configure!$E$55,C636/Configure!$E$54,C636/Configure!$E$55))</f>
        <v>24.958333333333332</v>
      </c>
      <c r="E636" s="54" t="str">
        <f>IF(C636&lt;=Configure!$E$54,Configure!$H$54,IF(C636&lt;=Configure!$E$55,Configure!$H$55,Configure!$H$56))</f>
        <v>Days</v>
      </c>
      <c r="F636" s="50">
        <f t="shared" si="74"/>
        <v>0</v>
      </c>
      <c r="G636" s="51" t="str">
        <f t="shared" si="75"/>
        <v>Normal</v>
      </c>
      <c r="H636" s="133">
        <f t="shared" si="76"/>
        <v>0</v>
      </c>
      <c r="I636" s="51" t="str">
        <f t="shared" si="77"/>
        <v>Nominal</v>
      </c>
      <c r="J636" s="132">
        <f t="shared" si="78"/>
        <v>0</v>
      </c>
      <c r="K636" s="156">
        <f>VLOOKUP(J636,'Radiation Sickness'!$B$5:$F$12,3,TRUE)</f>
        <v>0</v>
      </c>
      <c r="L636" s="156" t="str">
        <f>VLOOKUP(J636,'Radiation Sickness'!$B$5:$F$12,4,TRUE)</f>
        <v>1. Elevated</v>
      </c>
    </row>
    <row r="637" spans="2:12" ht="12.75">
      <c r="B637" s="82">
        <f t="shared" si="73"/>
        <v>3.2873715460714785</v>
      </c>
      <c r="C637" s="79">
        <f t="shared" si="72"/>
        <v>600</v>
      </c>
      <c r="D637" s="48">
        <f>IF(C637&lt;=Configure!$E$54,C637/24,IF(C637&lt;=Configure!$E$55,C637/Configure!$E$54,C637/Configure!$E$55))</f>
        <v>25</v>
      </c>
      <c r="E637" s="54" t="str">
        <f>IF(C637&lt;=Configure!$E$54,Configure!$H$54,IF(C637&lt;=Configure!$E$55,Configure!$H$55,Configure!$H$56))</f>
        <v>Days</v>
      </c>
      <c r="F637" s="50">
        <f t="shared" si="74"/>
        <v>0</v>
      </c>
      <c r="G637" s="51" t="str">
        <f t="shared" si="75"/>
        <v>Normal</v>
      </c>
      <c r="H637" s="133">
        <f t="shared" si="76"/>
        <v>0</v>
      </c>
      <c r="I637" s="51" t="str">
        <f t="shared" si="77"/>
        <v>Nominal</v>
      </c>
      <c r="J637" s="132">
        <f t="shared" si="78"/>
        <v>0</v>
      </c>
      <c r="K637" s="156">
        <f>VLOOKUP(J637,'Radiation Sickness'!$B$5:$F$12,3,TRUE)</f>
        <v>0</v>
      </c>
      <c r="L637" s="156" t="str">
        <f>VLOOKUP(J637,'Radiation Sickness'!$B$5:$F$12,4,TRUE)</f>
        <v>1. Elevated</v>
      </c>
    </row>
    <row r="638" spans="2:12" ht="12.75">
      <c r="B638" s="82">
        <f t="shared" si="73"/>
        <v>3.2882273303531266</v>
      </c>
      <c r="C638" s="79">
        <f t="shared" si="72"/>
        <v>601</v>
      </c>
      <c r="D638" s="48">
        <f>IF(C638&lt;=Configure!$E$54,C638/24,IF(C638&lt;=Configure!$E$55,C638/Configure!$E$54,C638/Configure!$E$55))</f>
        <v>25.041666666666668</v>
      </c>
      <c r="E638" s="54" t="str">
        <f>IF(C638&lt;=Configure!$E$54,Configure!$H$54,IF(C638&lt;=Configure!$E$55,Configure!$H$55,Configure!$H$56))</f>
        <v>Days</v>
      </c>
      <c r="F638" s="50">
        <f t="shared" si="74"/>
        <v>0</v>
      </c>
      <c r="G638" s="51" t="str">
        <f t="shared" si="75"/>
        <v>Normal</v>
      </c>
      <c r="H638" s="133">
        <f t="shared" si="76"/>
        <v>0</v>
      </c>
      <c r="I638" s="51" t="str">
        <f t="shared" si="77"/>
        <v>Nominal</v>
      </c>
      <c r="J638" s="132">
        <f t="shared" si="78"/>
        <v>0</v>
      </c>
      <c r="K638" s="156">
        <f>VLOOKUP(J638,'Radiation Sickness'!$B$5:$F$12,3,TRUE)</f>
        <v>0</v>
      </c>
      <c r="L638" s="156" t="str">
        <f>VLOOKUP(J638,'Radiation Sickness'!$B$5:$F$12,4,TRUE)</f>
        <v>1. Elevated</v>
      </c>
    </row>
    <row r="639" spans="2:12" ht="12.75">
      <c r="B639" s="82">
        <f t="shared" si="73"/>
        <v>3.2890816918838586</v>
      </c>
      <c r="C639" s="79">
        <f t="shared" si="72"/>
        <v>602</v>
      </c>
      <c r="D639" s="48">
        <f>IF(C639&lt;=Configure!$E$54,C639/24,IF(C639&lt;=Configure!$E$55,C639/Configure!$E$54,C639/Configure!$E$55))</f>
        <v>25.083333333333332</v>
      </c>
      <c r="E639" s="54" t="str">
        <f>IF(C639&lt;=Configure!$E$54,Configure!$H$54,IF(C639&lt;=Configure!$E$55,Configure!$H$55,Configure!$H$56))</f>
        <v>Days</v>
      </c>
      <c r="F639" s="50">
        <f t="shared" si="74"/>
        <v>0</v>
      </c>
      <c r="G639" s="51" t="str">
        <f t="shared" si="75"/>
        <v>Normal</v>
      </c>
      <c r="H639" s="133">
        <f t="shared" si="76"/>
        <v>0</v>
      </c>
      <c r="I639" s="51" t="str">
        <f t="shared" si="77"/>
        <v>Nominal</v>
      </c>
      <c r="J639" s="132">
        <f t="shared" si="78"/>
        <v>0</v>
      </c>
      <c r="K639" s="156">
        <f>VLOOKUP(J639,'Radiation Sickness'!$B$5:$F$12,3,TRUE)</f>
        <v>0</v>
      </c>
      <c r="L639" s="156" t="str">
        <f>VLOOKUP(J639,'Radiation Sickness'!$B$5:$F$12,4,TRUE)</f>
        <v>1. Elevated</v>
      </c>
    </row>
    <row r="640" spans="2:12" ht="12.75">
      <c r="B640" s="82">
        <f t="shared" si="73"/>
        <v>3.289934635386502</v>
      </c>
      <c r="C640" s="79">
        <f t="shared" si="72"/>
        <v>603</v>
      </c>
      <c r="D640" s="48">
        <f>IF(C640&lt;=Configure!$E$54,C640/24,IF(C640&lt;=Configure!$E$55,C640/Configure!$E$54,C640/Configure!$E$55))</f>
        <v>25.125</v>
      </c>
      <c r="E640" s="54" t="str">
        <f>IF(C640&lt;=Configure!$E$54,Configure!$H$54,IF(C640&lt;=Configure!$E$55,Configure!$H$55,Configure!$H$56))</f>
        <v>Days</v>
      </c>
      <c r="F640" s="50">
        <f t="shared" si="74"/>
        <v>0</v>
      </c>
      <c r="G640" s="51" t="str">
        <f t="shared" si="75"/>
        <v>Normal</v>
      </c>
      <c r="H640" s="133">
        <f t="shared" si="76"/>
        <v>0</v>
      </c>
      <c r="I640" s="51" t="str">
        <f t="shared" si="77"/>
        <v>Nominal</v>
      </c>
      <c r="J640" s="132">
        <f t="shared" si="78"/>
        <v>0</v>
      </c>
      <c r="K640" s="156">
        <f>VLOOKUP(J640,'Radiation Sickness'!$B$5:$F$12,3,TRUE)</f>
        <v>0</v>
      </c>
      <c r="L640" s="156" t="str">
        <f>VLOOKUP(J640,'Radiation Sickness'!$B$5:$F$12,4,TRUE)</f>
        <v>1. Elevated</v>
      </c>
    </row>
    <row r="641" spans="2:12" ht="12.75">
      <c r="B641" s="82">
        <f t="shared" si="73"/>
        <v>3.2907861655604074</v>
      </c>
      <c r="C641" s="79">
        <f aca="true" t="shared" si="79" ref="C641:C704">$C$31+C640</f>
        <v>604</v>
      </c>
      <c r="D641" s="48">
        <f>IF(C641&lt;=Configure!$E$54,C641/24,IF(C641&lt;=Configure!$E$55,C641/Configure!$E$54,C641/Configure!$E$55))</f>
        <v>25.166666666666668</v>
      </c>
      <c r="E641" s="54" t="str">
        <f>IF(C641&lt;=Configure!$E$54,Configure!$H$54,IF(C641&lt;=Configure!$E$55,Configure!$H$55,Configure!$H$56))</f>
        <v>Days</v>
      </c>
      <c r="F641" s="50">
        <f t="shared" si="74"/>
        <v>0</v>
      </c>
      <c r="G641" s="51" t="str">
        <f t="shared" si="75"/>
        <v>Normal</v>
      </c>
      <c r="H641" s="133">
        <f t="shared" si="76"/>
        <v>0</v>
      </c>
      <c r="I641" s="51" t="str">
        <f t="shared" si="77"/>
        <v>Nominal</v>
      </c>
      <c r="J641" s="132">
        <f t="shared" si="78"/>
        <v>0</v>
      </c>
      <c r="K641" s="156">
        <f>VLOOKUP(J641,'Radiation Sickness'!$B$5:$F$12,3,TRUE)</f>
        <v>0</v>
      </c>
      <c r="L641" s="156" t="str">
        <f>VLOOKUP(J641,'Radiation Sickness'!$B$5:$F$12,4,TRUE)</f>
        <v>1. Elevated</v>
      </c>
    </row>
    <row r="642" spans="2:12" ht="12.75">
      <c r="B642" s="82">
        <f t="shared" si="73"/>
        <v>3.291636287081604</v>
      </c>
      <c r="C642" s="79">
        <f t="shared" si="79"/>
        <v>605</v>
      </c>
      <c r="D642" s="48">
        <f>IF(C642&lt;=Configure!$E$54,C642/24,IF(C642&lt;=Configure!$E$55,C642/Configure!$E$54,C642/Configure!$E$55))</f>
        <v>25.208333333333332</v>
      </c>
      <c r="E642" s="54" t="str">
        <f>IF(C642&lt;=Configure!$E$54,Configure!$H$54,IF(C642&lt;=Configure!$E$55,Configure!$H$55,Configure!$H$56))</f>
        <v>Days</v>
      </c>
      <c r="F642" s="50">
        <f t="shared" si="74"/>
        <v>0</v>
      </c>
      <c r="G642" s="51" t="str">
        <f t="shared" si="75"/>
        <v>Normal</v>
      </c>
      <c r="H642" s="133">
        <f t="shared" si="76"/>
        <v>0</v>
      </c>
      <c r="I642" s="51" t="str">
        <f t="shared" si="77"/>
        <v>Nominal</v>
      </c>
      <c r="J642" s="132">
        <f t="shared" si="78"/>
        <v>0</v>
      </c>
      <c r="K642" s="156">
        <f>VLOOKUP(J642,'Radiation Sickness'!$B$5:$F$12,3,TRUE)</f>
        <v>0</v>
      </c>
      <c r="L642" s="156" t="str">
        <f>VLOOKUP(J642,'Radiation Sickness'!$B$5:$F$12,4,TRUE)</f>
        <v>1. Elevated</v>
      </c>
    </row>
    <row r="643" spans="2:12" ht="12.75">
      <c r="B643" s="82">
        <f t="shared" si="73"/>
        <v>3.292485004602952</v>
      </c>
      <c r="C643" s="79">
        <f t="shared" si="79"/>
        <v>606</v>
      </c>
      <c r="D643" s="48">
        <f>IF(C643&lt;=Configure!$E$54,C643/24,IF(C643&lt;=Configure!$E$55,C643/Configure!$E$54,C643/Configure!$E$55))</f>
        <v>25.25</v>
      </c>
      <c r="E643" s="54" t="str">
        <f>IF(C643&lt;=Configure!$E$54,Configure!$H$54,IF(C643&lt;=Configure!$E$55,Configure!$H$55,Configure!$H$56))</f>
        <v>Days</v>
      </c>
      <c r="F643" s="50">
        <f t="shared" si="74"/>
        <v>0</v>
      </c>
      <c r="G643" s="51" t="str">
        <f t="shared" si="75"/>
        <v>Normal</v>
      </c>
      <c r="H643" s="133">
        <f t="shared" si="76"/>
        <v>0</v>
      </c>
      <c r="I643" s="51" t="str">
        <f t="shared" si="77"/>
        <v>Nominal</v>
      </c>
      <c r="J643" s="132">
        <f t="shared" si="78"/>
        <v>0</v>
      </c>
      <c r="K643" s="156">
        <f>VLOOKUP(J643,'Radiation Sickness'!$B$5:$F$12,3,TRUE)</f>
        <v>0</v>
      </c>
      <c r="L643" s="156" t="str">
        <f>VLOOKUP(J643,'Radiation Sickness'!$B$5:$F$12,4,TRUE)</f>
        <v>1. Elevated</v>
      </c>
    </row>
    <row r="644" spans="2:12" ht="12.75">
      <c r="B644" s="82">
        <f t="shared" si="73"/>
        <v>3.2933323227542988</v>
      </c>
      <c r="C644" s="79">
        <f t="shared" si="79"/>
        <v>607</v>
      </c>
      <c r="D644" s="48">
        <f>IF(C644&lt;=Configure!$E$54,C644/24,IF(C644&lt;=Configure!$E$55,C644/Configure!$E$54,C644/Configure!$E$55))</f>
        <v>25.291666666666668</v>
      </c>
      <c r="E644" s="54" t="str">
        <f>IF(C644&lt;=Configure!$E$54,Configure!$H$54,IF(C644&lt;=Configure!$E$55,Configure!$H$55,Configure!$H$56))</f>
        <v>Days</v>
      </c>
      <c r="F644" s="50">
        <f t="shared" si="74"/>
        <v>0</v>
      </c>
      <c r="G644" s="51" t="str">
        <f t="shared" si="75"/>
        <v>Normal</v>
      </c>
      <c r="H644" s="133">
        <f t="shared" si="76"/>
        <v>0</v>
      </c>
      <c r="I644" s="51" t="str">
        <f t="shared" si="77"/>
        <v>Nominal</v>
      </c>
      <c r="J644" s="132">
        <f t="shared" si="78"/>
        <v>0</v>
      </c>
      <c r="K644" s="156">
        <f>VLOOKUP(J644,'Radiation Sickness'!$B$5:$F$12,3,TRUE)</f>
        <v>0</v>
      </c>
      <c r="L644" s="156" t="str">
        <f>VLOOKUP(J644,'Radiation Sickness'!$B$5:$F$12,4,TRUE)</f>
        <v>1. Elevated</v>
      </c>
    </row>
    <row r="645" spans="2:12" ht="12.75">
      <c r="B645" s="82">
        <f t="shared" si="73"/>
        <v>3.294178246142626</v>
      </c>
      <c r="C645" s="79">
        <f t="shared" si="79"/>
        <v>608</v>
      </c>
      <c r="D645" s="48">
        <f>IF(C645&lt;=Configure!$E$54,C645/24,IF(C645&lt;=Configure!$E$55,C645/Configure!$E$54,C645/Configure!$E$55))</f>
        <v>25.333333333333332</v>
      </c>
      <c r="E645" s="54" t="str">
        <f>IF(C645&lt;=Configure!$E$54,Configure!$H$54,IF(C645&lt;=Configure!$E$55,Configure!$H$55,Configure!$H$56))</f>
        <v>Days</v>
      </c>
      <c r="F645" s="50">
        <f t="shared" si="74"/>
        <v>0</v>
      </c>
      <c r="G645" s="51" t="str">
        <f t="shared" si="75"/>
        <v>Normal</v>
      </c>
      <c r="H645" s="133">
        <f t="shared" si="76"/>
        <v>0</v>
      </c>
      <c r="I645" s="51" t="str">
        <f t="shared" si="77"/>
        <v>Nominal</v>
      </c>
      <c r="J645" s="132">
        <f t="shared" si="78"/>
        <v>0</v>
      </c>
      <c r="K645" s="156">
        <f>VLOOKUP(J645,'Radiation Sickness'!$B$5:$F$12,3,TRUE)</f>
        <v>0</v>
      </c>
      <c r="L645" s="156" t="str">
        <f>VLOOKUP(J645,'Radiation Sickness'!$B$5:$F$12,4,TRUE)</f>
        <v>1. Elevated</v>
      </c>
    </row>
    <row r="646" spans="2:12" ht="12.75">
      <c r="B646" s="82">
        <f t="shared" si="73"/>
        <v>3.2950227793522027</v>
      </c>
      <c r="C646" s="79">
        <f t="shared" si="79"/>
        <v>609</v>
      </c>
      <c r="D646" s="48">
        <f>IF(C646&lt;=Configure!$E$54,C646/24,IF(C646&lt;=Configure!$E$55,C646/Configure!$E$54,C646/Configure!$E$55))</f>
        <v>25.375</v>
      </c>
      <c r="E646" s="54" t="str">
        <f>IF(C646&lt;=Configure!$E$54,Configure!$H$54,IF(C646&lt;=Configure!$E$55,Configure!$H$55,Configure!$H$56))</f>
        <v>Days</v>
      </c>
      <c r="F646" s="50">
        <f t="shared" si="74"/>
        <v>0</v>
      </c>
      <c r="G646" s="51" t="str">
        <f t="shared" si="75"/>
        <v>Normal</v>
      </c>
      <c r="H646" s="133">
        <f t="shared" si="76"/>
        <v>0</v>
      </c>
      <c r="I646" s="51" t="str">
        <f t="shared" si="77"/>
        <v>Nominal</v>
      </c>
      <c r="J646" s="132">
        <f t="shared" si="78"/>
        <v>0</v>
      </c>
      <c r="K646" s="156">
        <f>VLOOKUP(J646,'Radiation Sickness'!$B$5:$F$12,3,TRUE)</f>
        <v>0</v>
      </c>
      <c r="L646" s="156" t="str">
        <f>VLOOKUP(J646,'Radiation Sickness'!$B$5:$F$12,4,TRUE)</f>
        <v>1. Elevated</v>
      </c>
    </row>
    <row r="647" spans="2:12" ht="12.75">
      <c r="B647" s="82">
        <f t="shared" si="73"/>
        <v>3.295865926944735</v>
      </c>
      <c r="C647" s="79">
        <f t="shared" si="79"/>
        <v>610</v>
      </c>
      <c r="D647" s="48">
        <f>IF(C647&lt;=Configure!$E$54,C647/24,IF(C647&lt;=Configure!$E$55,C647/Configure!$E$54,C647/Configure!$E$55))</f>
        <v>25.416666666666668</v>
      </c>
      <c r="E647" s="54" t="str">
        <f>IF(C647&lt;=Configure!$E$54,Configure!$H$54,IF(C647&lt;=Configure!$E$55,Configure!$H$55,Configure!$H$56))</f>
        <v>Days</v>
      </c>
      <c r="F647" s="50">
        <f t="shared" si="74"/>
        <v>0</v>
      </c>
      <c r="G647" s="51" t="str">
        <f t="shared" si="75"/>
        <v>Normal</v>
      </c>
      <c r="H647" s="133">
        <f t="shared" si="76"/>
        <v>0</v>
      </c>
      <c r="I647" s="51" t="str">
        <f t="shared" si="77"/>
        <v>Nominal</v>
      </c>
      <c r="J647" s="132">
        <f t="shared" si="78"/>
        <v>0</v>
      </c>
      <c r="K647" s="156">
        <f>VLOOKUP(J647,'Radiation Sickness'!$B$5:$F$12,3,TRUE)</f>
        <v>0</v>
      </c>
      <c r="L647" s="156" t="str">
        <f>VLOOKUP(J647,'Radiation Sickness'!$B$5:$F$12,4,TRUE)</f>
        <v>1. Elevated</v>
      </c>
    </row>
    <row r="648" spans="2:12" ht="12.75">
      <c r="B648" s="82">
        <f t="shared" si="73"/>
        <v>3.296707693459511</v>
      </c>
      <c r="C648" s="79">
        <f t="shared" si="79"/>
        <v>611</v>
      </c>
      <c r="D648" s="48">
        <f>IF(C648&lt;=Configure!$E$54,C648/24,IF(C648&lt;=Configure!$E$55,C648/Configure!$E$54,C648/Configure!$E$55))</f>
        <v>25.458333333333332</v>
      </c>
      <c r="E648" s="54" t="str">
        <f>IF(C648&lt;=Configure!$E$54,Configure!$H$54,IF(C648&lt;=Configure!$E$55,Configure!$H$55,Configure!$H$56))</f>
        <v>Days</v>
      </c>
      <c r="F648" s="50">
        <f t="shared" si="74"/>
        <v>0</v>
      </c>
      <c r="G648" s="51" t="str">
        <f t="shared" si="75"/>
        <v>Normal</v>
      </c>
      <c r="H648" s="133">
        <f t="shared" si="76"/>
        <v>0</v>
      </c>
      <c r="I648" s="51" t="str">
        <f t="shared" si="77"/>
        <v>Nominal</v>
      </c>
      <c r="J648" s="132">
        <f t="shared" si="78"/>
        <v>0</v>
      </c>
      <c r="K648" s="156">
        <f>VLOOKUP(J648,'Radiation Sickness'!$B$5:$F$12,3,TRUE)</f>
        <v>0</v>
      </c>
      <c r="L648" s="156" t="str">
        <f>VLOOKUP(J648,'Radiation Sickness'!$B$5:$F$12,4,TRUE)</f>
        <v>1. Elevated</v>
      </c>
    </row>
    <row r="649" spans="2:12" ht="12.75">
      <c r="B649" s="82">
        <f t="shared" si="73"/>
        <v>3.297548083413551</v>
      </c>
      <c r="C649" s="79">
        <f t="shared" si="79"/>
        <v>612</v>
      </c>
      <c r="D649" s="48">
        <f>IF(C649&lt;=Configure!$E$54,C649/24,IF(C649&lt;=Configure!$E$55,C649/Configure!$E$54,C649/Configure!$E$55))</f>
        <v>25.5</v>
      </c>
      <c r="E649" s="54" t="str">
        <f>IF(C649&lt;=Configure!$E$54,Configure!$H$54,IF(C649&lt;=Configure!$E$55,Configure!$H$55,Configure!$H$56))</f>
        <v>Days</v>
      </c>
      <c r="F649" s="50">
        <f t="shared" si="74"/>
        <v>0</v>
      </c>
      <c r="G649" s="51" t="str">
        <f t="shared" si="75"/>
        <v>Normal</v>
      </c>
      <c r="H649" s="133">
        <f t="shared" si="76"/>
        <v>0</v>
      </c>
      <c r="I649" s="51" t="str">
        <f t="shared" si="77"/>
        <v>Nominal</v>
      </c>
      <c r="J649" s="132">
        <f t="shared" si="78"/>
        <v>0</v>
      </c>
      <c r="K649" s="156">
        <f>VLOOKUP(J649,'Radiation Sickness'!$B$5:$F$12,3,TRUE)</f>
        <v>0</v>
      </c>
      <c r="L649" s="156" t="str">
        <f>VLOOKUP(J649,'Radiation Sickness'!$B$5:$F$12,4,TRUE)</f>
        <v>1. Elevated</v>
      </c>
    </row>
    <row r="650" spans="2:12" ht="12.75">
      <c r="B650" s="82">
        <f t="shared" si="73"/>
        <v>3.2983871013017505</v>
      </c>
      <c r="C650" s="79">
        <f t="shared" si="79"/>
        <v>613</v>
      </c>
      <c r="D650" s="48">
        <f>IF(C650&lt;=Configure!$E$54,C650/24,IF(C650&lt;=Configure!$E$55,C650/Configure!$E$54,C650/Configure!$E$55))</f>
        <v>25.541666666666668</v>
      </c>
      <c r="E650" s="54" t="str">
        <f>IF(C650&lt;=Configure!$E$54,Configure!$H$54,IF(C650&lt;=Configure!$E$55,Configure!$H$55,Configure!$H$56))</f>
        <v>Days</v>
      </c>
      <c r="F650" s="50">
        <f t="shared" si="74"/>
        <v>0</v>
      </c>
      <c r="G650" s="51" t="str">
        <f t="shared" si="75"/>
        <v>Normal</v>
      </c>
      <c r="H650" s="133">
        <f t="shared" si="76"/>
        <v>0</v>
      </c>
      <c r="I650" s="51" t="str">
        <f t="shared" si="77"/>
        <v>Nominal</v>
      </c>
      <c r="J650" s="132">
        <f t="shared" si="78"/>
        <v>0</v>
      </c>
      <c r="K650" s="156">
        <f>VLOOKUP(J650,'Radiation Sickness'!$B$5:$F$12,3,TRUE)</f>
        <v>0</v>
      </c>
      <c r="L650" s="156" t="str">
        <f>VLOOKUP(J650,'Radiation Sickness'!$B$5:$F$12,4,TRUE)</f>
        <v>1. Elevated</v>
      </c>
    </row>
    <row r="651" spans="2:12" ht="12.75">
      <c r="B651" s="82">
        <f t="shared" si="73"/>
        <v>3.2992247515970234</v>
      </c>
      <c r="C651" s="79">
        <f t="shared" si="79"/>
        <v>614</v>
      </c>
      <c r="D651" s="48">
        <f>IF(C651&lt;=Configure!$E$54,C651/24,IF(C651&lt;=Configure!$E$55,C651/Configure!$E$54,C651/Configure!$E$55))</f>
        <v>25.583333333333332</v>
      </c>
      <c r="E651" s="54" t="str">
        <f>IF(C651&lt;=Configure!$E$54,Configure!$H$54,IF(C651&lt;=Configure!$E$55,Configure!$H$55,Configure!$H$56))</f>
        <v>Days</v>
      </c>
      <c r="F651" s="50">
        <f t="shared" si="74"/>
        <v>0</v>
      </c>
      <c r="G651" s="51" t="str">
        <f t="shared" si="75"/>
        <v>Normal</v>
      </c>
      <c r="H651" s="133">
        <f t="shared" si="76"/>
        <v>0</v>
      </c>
      <c r="I651" s="51" t="str">
        <f t="shared" si="77"/>
        <v>Nominal</v>
      </c>
      <c r="J651" s="132">
        <f t="shared" si="78"/>
        <v>0</v>
      </c>
      <c r="K651" s="156">
        <f>VLOOKUP(J651,'Radiation Sickness'!$B$5:$F$12,3,TRUE)</f>
        <v>0</v>
      </c>
      <c r="L651" s="156" t="str">
        <f>VLOOKUP(J651,'Radiation Sickness'!$B$5:$F$12,4,TRUE)</f>
        <v>1. Elevated</v>
      </c>
    </row>
    <row r="652" spans="2:12" ht="12.75">
      <c r="B652" s="82">
        <f t="shared" si="73"/>
        <v>3.300061038750449</v>
      </c>
      <c r="C652" s="79">
        <f t="shared" si="79"/>
        <v>615</v>
      </c>
      <c r="D652" s="48">
        <f>IF(C652&lt;=Configure!$E$54,C652/24,IF(C652&lt;=Configure!$E$55,C652/Configure!$E$54,C652/Configure!$E$55))</f>
        <v>25.625</v>
      </c>
      <c r="E652" s="54" t="str">
        <f>IF(C652&lt;=Configure!$E$54,Configure!$H$54,IF(C652&lt;=Configure!$E$55,Configure!$H$55,Configure!$H$56))</f>
        <v>Days</v>
      </c>
      <c r="F652" s="50">
        <f t="shared" si="74"/>
        <v>0</v>
      </c>
      <c r="G652" s="51" t="str">
        <f t="shared" si="75"/>
        <v>Normal</v>
      </c>
      <c r="H652" s="133">
        <f t="shared" si="76"/>
        <v>0</v>
      </c>
      <c r="I652" s="51" t="str">
        <f t="shared" si="77"/>
        <v>Nominal</v>
      </c>
      <c r="J652" s="132">
        <f t="shared" si="78"/>
        <v>0</v>
      </c>
      <c r="K652" s="156">
        <f>VLOOKUP(J652,'Radiation Sickness'!$B$5:$F$12,3,TRUE)</f>
        <v>0</v>
      </c>
      <c r="L652" s="156" t="str">
        <f>VLOOKUP(J652,'Radiation Sickness'!$B$5:$F$12,4,TRUE)</f>
        <v>1. Elevated</v>
      </c>
    </row>
    <row r="653" spans="2:12" ht="12.75">
      <c r="B653" s="82">
        <f aca="true" t="shared" si="80" ref="B653:B716">LOG(C653,7)</f>
        <v>3.30089596719141</v>
      </c>
      <c r="C653" s="79">
        <f t="shared" si="79"/>
        <v>616</v>
      </c>
      <c r="D653" s="48">
        <f>IF(C653&lt;=Configure!$E$54,C653/24,IF(C653&lt;=Configure!$E$55,C653/Configure!$E$54,C653/Configure!$E$55))</f>
        <v>25.666666666666668</v>
      </c>
      <c r="E653" s="54" t="str">
        <f>IF(C653&lt;=Configure!$E$54,Configure!$H$54,IF(C653&lt;=Configure!$E$55,Configure!$H$55,Configure!$H$56))</f>
        <v>Days</v>
      </c>
      <c r="F653" s="50">
        <f aca="true" t="shared" si="81" ref="F653:F716">$C$30/(10^B653)</f>
        <v>0</v>
      </c>
      <c r="G653" s="51" t="str">
        <f aca="true" t="shared" si="82" ref="G653:G716">IF(F653&lt;=$N$41,IF(F653&lt;=$N$42,IF(F653&lt;=$N$43,IF(F653&lt;=$N$44,$S$44,$S$43),$S$42),$S$41),$S$40)</f>
        <v>Normal</v>
      </c>
      <c r="H653" s="133">
        <f aca="true" t="shared" si="83" ref="H653:H716">F653/$C$26</f>
        <v>0</v>
      </c>
      <c r="I653" s="51" t="str">
        <f aca="true" t="shared" si="84" ref="I653:I716">IF(H653&lt;=$N$49,IF(H653&lt;=$N$50,IF(H653&lt;=$N$51,IF(H653&lt;=$N$52,$S$52,$S$51),$S$50),$S$49),$S$48)</f>
        <v>Nominal</v>
      </c>
      <c r="J653" s="132">
        <f aca="true" t="shared" si="85" ref="J653:J716">J652+H653</f>
        <v>0</v>
      </c>
      <c r="K653" s="156">
        <f>VLOOKUP(J653,'Radiation Sickness'!$B$5:$F$12,3,TRUE)</f>
        <v>0</v>
      </c>
      <c r="L653" s="156" t="str">
        <f>VLOOKUP(J653,'Radiation Sickness'!$B$5:$F$12,4,TRUE)</f>
        <v>1. Elevated</v>
      </c>
    </row>
    <row r="654" spans="2:12" ht="12.75">
      <c r="B654" s="82">
        <f t="shared" si="80"/>
        <v>3.301729541327737</v>
      </c>
      <c r="C654" s="79">
        <f t="shared" si="79"/>
        <v>617</v>
      </c>
      <c r="D654" s="48">
        <f>IF(C654&lt;=Configure!$E$54,C654/24,IF(C654&lt;=Configure!$E$55,C654/Configure!$E$54,C654/Configure!$E$55))</f>
        <v>25.708333333333332</v>
      </c>
      <c r="E654" s="54" t="str">
        <f>IF(C654&lt;=Configure!$E$54,Configure!$H$54,IF(C654&lt;=Configure!$E$55,Configure!$H$55,Configure!$H$56))</f>
        <v>Days</v>
      </c>
      <c r="F654" s="50">
        <f t="shared" si="81"/>
        <v>0</v>
      </c>
      <c r="G654" s="51" t="str">
        <f t="shared" si="82"/>
        <v>Normal</v>
      </c>
      <c r="H654" s="133">
        <f t="shared" si="83"/>
        <v>0</v>
      </c>
      <c r="I654" s="51" t="str">
        <f t="shared" si="84"/>
        <v>Nominal</v>
      </c>
      <c r="J654" s="132">
        <f t="shared" si="85"/>
        <v>0</v>
      </c>
      <c r="K654" s="156">
        <f>VLOOKUP(J654,'Radiation Sickness'!$B$5:$F$12,3,TRUE)</f>
        <v>0</v>
      </c>
      <c r="L654" s="156" t="str">
        <f>VLOOKUP(J654,'Radiation Sickness'!$B$5:$F$12,4,TRUE)</f>
        <v>1. Elevated</v>
      </c>
    </row>
    <row r="655" spans="2:12" ht="12.75">
      <c r="B655" s="82">
        <f t="shared" si="80"/>
        <v>3.3025617655458435</v>
      </c>
      <c r="C655" s="79">
        <f t="shared" si="79"/>
        <v>618</v>
      </c>
      <c r="D655" s="48">
        <f>IF(C655&lt;=Configure!$E$54,C655/24,IF(C655&lt;=Configure!$E$55,C655/Configure!$E$54,C655/Configure!$E$55))</f>
        <v>25.75</v>
      </c>
      <c r="E655" s="54" t="str">
        <f>IF(C655&lt;=Configure!$E$54,Configure!$H$54,IF(C655&lt;=Configure!$E$55,Configure!$H$55,Configure!$H$56))</f>
        <v>Days</v>
      </c>
      <c r="F655" s="50">
        <f t="shared" si="81"/>
        <v>0</v>
      </c>
      <c r="G655" s="51" t="str">
        <f t="shared" si="82"/>
        <v>Normal</v>
      </c>
      <c r="H655" s="133">
        <f t="shared" si="83"/>
        <v>0</v>
      </c>
      <c r="I655" s="51" t="str">
        <f t="shared" si="84"/>
        <v>Nominal</v>
      </c>
      <c r="J655" s="132">
        <f t="shared" si="85"/>
        <v>0</v>
      </c>
      <c r="K655" s="156">
        <f>VLOOKUP(J655,'Radiation Sickness'!$B$5:$F$12,3,TRUE)</f>
        <v>0</v>
      </c>
      <c r="L655" s="156" t="str">
        <f>VLOOKUP(J655,'Radiation Sickness'!$B$5:$F$12,4,TRUE)</f>
        <v>1. Elevated</v>
      </c>
    </row>
    <row r="656" spans="2:12" ht="12.75">
      <c r="B656" s="82">
        <f t="shared" si="80"/>
        <v>3.3033926442108683</v>
      </c>
      <c r="C656" s="79">
        <f t="shared" si="79"/>
        <v>619</v>
      </c>
      <c r="D656" s="48">
        <f>IF(C656&lt;=Configure!$E$54,C656/24,IF(C656&lt;=Configure!$E$55,C656/Configure!$E$54,C656/Configure!$E$55))</f>
        <v>25.791666666666668</v>
      </c>
      <c r="E656" s="54" t="str">
        <f>IF(C656&lt;=Configure!$E$54,Configure!$H$54,IF(C656&lt;=Configure!$E$55,Configure!$H$55,Configure!$H$56))</f>
        <v>Days</v>
      </c>
      <c r="F656" s="50">
        <f t="shared" si="81"/>
        <v>0</v>
      </c>
      <c r="G656" s="51" t="str">
        <f t="shared" si="82"/>
        <v>Normal</v>
      </c>
      <c r="H656" s="133">
        <f t="shared" si="83"/>
        <v>0</v>
      </c>
      <c r="I656" s="51" t="str">
        <f t="shared" si="84"/>
        <v>Nominal</v>
      </c>
      <c r="J656" s="132">
        <f t="shared" si="85"/>
        <v>0</v>
      </c>
      <c r="K656" s="156">
        <f>VLOOKUP(J656,'Radiation Sickness'!$B$5:$F$12,3,TRUE)</f>
        <v>0</v>
      </c>
      <c r="L656" s="156" t="str">
        <f>VLOOKUP(J656,'Radiation Sickness'!$B$5:$F$12,4,TRUE)</f>
        <v>1. Elevated</v>
      </c>
    </row>
    <row r="657" spans="2:12" ht="12.75">
      <c r="B657" s="82">
        <f t="shared" si="80"/>
        <v>3.3042221816668116</v>
      </c>
      <c r="C657" s="79">
        <f t="shared" si="79"/>
        <v>620</v>
      </c>
      <c r="D657" s="48">
        <f>IF(C657&lt;=Configure!$E$54,C657/24,IF(C657&lt;=Configure!$E$55,C657/Configure!$E$54,C657/Configure!$E$55))</f>
        <v>25.833333333333332</v>
      </c>
      <c r="E657" s="54" t="str">
        <f>IF(C657&lt;=Configure!$E$54,Configure!$H$54,IF(C657&lt;=Configure!$E$55,Configure!$H$55,Configure!$H$56))</f>
        <v>Days</v>
      </c>
      <c r="F657" s="50">
        <f t="shared" si="81"/>
        <v>0</v>
      </c>
      <c r="G657" s="51" t="str">
        <f t="shared" si="82"/>
        <v>Normal</v>
      </c>
      <c r="H657" s="133">
        <f t="shared" si="83"/>
        <v>0</v>
      </c>
      <c r="I657" s="51" t="str">
        <f t="shared" si="84"/>
        <v>Nominal</v>
      </c>
      <c r="J657" s="132">
        <f t="shared" si="85"/>
        <v>0</v>
      </c>
      <c r="K657" s="156">
        <f>VLOOKUP(J657,'Radiation Sickness'!$B$5:$F$12,3,TRUE)</f>
        <v>0</v>
      </c>
      <c r="L657" s="156" t="str">
        <f>VLOOKUP(J657,'Radiation Sickness'!$B$5:$F$12,4,TRUE)</f>
        <v>1. Elevated</v>
      </c>
    </row>
    <row r="658" spans="2:12" ht="12.75">
      <c r="B658" s="82">
        <f t="shared" si="80"/>
        <v>3.3050503822366704</v>
      </c>
      <c r="C658" s="79">
        <f t="shared" si="79"/>
        <v>621</v>
      </c>
      <c r="D658" s="48">
        <f>IF(C658&lt;=Configure!$E$54,C658/24,IF(C658&lt;=Configure!$E$55,C658/Configure!$E$54,C658/Configure!$E$55))</f>
        <v>25.875</v>
      </c>
      <c r="E658" s="54" t="str">
        <f>IF(C658&lt;=Configure!$E$54,Configure!$H$54,IF(C658&lt;=Configure!$E$55,Configure!$H$55,Configure!$H$56))</f>
        <v>Days</v>
      </c>
      <c r="F658" s="50">
        <f t="shared" si="81"/>
        <v>0</v>
      </c>
      <c r="G658" s="51" t="str">
        <f t="shared" si="82"/>
        <v>Normal</v>
      </c>
      <c r="H658" s="133">
        <f t="shared" si="83"/>
        <v>0</v>
      </c>
      <c r="I658" s="51" t="str">
        <f t="shared" si="84"/>
        <v>Nominal</v>
      </c>
      <c r="J658" s="132">
        <f t="shared" si="85"/>
        <v>0</v>
      </c>
      <c r="K658" s="156">
        <f>VLOOKUP(J658,'Radiation Sickness'!$B$5:$F$12,3,TRUE)</f>
        <v>0</v>
      </c>
      <c r="L658" s="156" t="str">
        <f>VLOOKUP(J658,'Radiation Sickness'!$B$5:$F$12,4,TRUE)</f>
        <v>1. Elevated</v>
      </c>
    </row>
    <row r="659" spans="2:12" ht="12.75">
      <c r="B659" s="82">
        <f t="shared" si="80"/>
        <v>3.305877250222575</v>
      </c>
      <c r="C659" s="79">
        <f t="shared" si="79"/>
        <v>622</v>
      </c>
      <c r="D659" s="48">
        <f>IF(C659&lt;=Configure!$E$54,C659/24,IF(C659&lt;=Configure!$E$55,C659/Configure!$E$54,C659/Configure!$E$55))</f>
        <v>25.916666666666668</v>
      </c>
      <c r="E659" s="54" t="str">
        <f>IF(C659&lt;=Configure!$E$54,Configure!$H$54,IF(C659&lt;=Configure!$E$55,Configure!$H$55,Configure!$H$56))</f>
        <v>Days</v>
      </c>
      <c r="F659" s="50">
        <f t="shared" si="81"/>
        <v>0</v>
      </c>
      <c r="G659" s="51" t="str">
        <f t="shared" si="82"/>
        <v>Normal</v>
      </c>
      <c r="H659" s="133">
        <f t="shared" si="83"/>
        <v>0</v>
      </c>
      <c r="I659" s="51" t="str">
        <f t="shared" si="84"/>
        <v>Nominal</v>
      </c>
      <c r="J659" s="132">
        <f t="shared" si="85"/>
        <v>0</v>
      </c>
      <c r="K659" s="156">
        <f>VLOOKUP(J659,'Radiation Sickness'!$B$5:$F$12,3,TRUE)</f>
        <v>0</v>
      </c>
      <c r="L659" s="156" t="str">
        <f>VLOOKUP(J659,'Radiation Sickness'!$B$5:$F$12,4,TRUE)</f>
        <v>1. Elevated</v>
      </c>
    </row>
    <row r="660" spans="2:12" ht="12.75">
      <c r="B660" s="82">
        <f t="shared" si="80"/>
        <v>3.306702789905922</v>
      </c>
      <c r="C660" s="79">
        <f t="shared" si="79"/>
        <v>623</v>
      </c>
      <c r="D660" s="48">
        <f>IF(C660&lt;=Configure!$E$54,C660/24,IF(C660&lt;=Configure!$E$55,C660/Configure!$E$54,C660/Configure!$E$55))</f>
        <v>25.958333333333332</v>
      </c>
      <c r="E660" s="54" t="str">
        <f>IF(C660&lt;=Configure!$E$54,Configure!$H$54,IF(C660&lt;=Configure!$E$55,Configure!$H$55,Configure!$H$56))</f>
        <v>Days</v>
      </c>
      <c r="F660" s="50">
        <f t="shared" si="81"/>
        <v>0</v>
      </c>
      <c r="G660" s="51" t="str">
        <f t="shared" si="82"/>
        <v>Normal</v>
      </c>
      <c r="H660" s="133">
        <f t="shared" si="83"/>
        <v>0</v>
      </c>
      <c r="I660" s="51" t="str">
        <f t="shared" si="84"/>
        <v>Nominal</v>
      </c>
      <c r="J660" s="132">
        <f t="shared" si="85"/>
        <v>0</v>
      </c>
      <c r="K660" s="156">
        <f>VLOOKUP(J660,'Radiation Sickness'!$B$5:$F$12,3,TRUE)</f>
        <v>0</v>
      </c>
      <c r="L660" s="156" t="str">
        <f>VLOOKUP(J660,'Radiation Sickness'!$B$5:$F$12,4,TRUE)</f>
        <v>1. Elevated</v>
      </c>
    </row>
    <row r="661" spans="2:12" ht="12.75">
      <c r="B661" s="82">
        <f t="shared" si="80"/>
        <v>3.3075270055475094</v>
      </c>
      <c r="C661" s="79">
        <f t="shared" si="79"/>
        <v>624</v>
      </c>
      <c r="D661" s="48">
        <f>IF(C661&lt;=Configure!$E$54,C661/24,IF(C661&lt;=Configure!$E$55,C661/Configure!$E$54,C661/Configure!$E$55))</f>
        <v>26</v>
      </c>
      <c r="E661" s="54" t="str">
        <f>IF(C661&lt;=Configure!$E$54,Configure!$H$54,IF(C661&lt;=Configure!$E$55,Configure!$H$55,Configure!$H$56))</f>
        <v>Days</v>
      </c>
      <c r="F661" s="50">
        <f t="shared" si="81"/>
        <v>0</v>
      </c>
      <c r="G661" s="51" t="str">
        <f t="shared" si="82"/>
        <v>Normal</v>
      </c>
      <c r="H661" s="133">
        <f t="shared" si="83"/>
        <v>0</v>
      </c>
      <c r="I661" s="51" t="str">
        <f t="shared" si="84"/>
        <v>Nominal</v>
      </c>
      <c r="J661" s="132">
        <f t="shared" si="85"/>
        <v>0</v>
      </c>
      <c r="K661" s="156">
        <f>VLOOKUP(J661,'Radiation Sickness'!$B$5:$F$12,3,TRUE)</f>
        <v>0</v>
      </c>
      <c r="L661" s="156" t="str">
        <f>VLOOKUP(J661,'Radiation Sickness'!$B$5:$F$12,4,TRUE)</f>
        <v>1. Elevated</v>
      </c>
    </row>
    <row r="662" spans="2:12" ht="12.75">
      <c r="B662" s="82">
        <f t="shared" si="80"/>
        <v>3.3083499013876647</v>
      </c>
      <c r="C662" s="79">
        <f t="shared" si="79"/>
        <v>625</v>
      </c>
      <c r="D662" s="48">
        <f>IF(C662&lt;=Configure!$E$54,C662/24,IF(C662&lt;=Configure!$E$55,C662/Configure!$E$54,C662/Configure!$E$55))</f>
        <v>26.041666666666668</v>
      </c>
      <c r="E662" s="54" t="str">
        <f>IF(C662&lt;=Configure!$E$54,Configure!$H$54,IF(C662&lt;=Configure!$E$55,Configure!$H$55,Configure!$H$56))</f>
        <v>Days</v>
      </c>
      <c r="F662" s="50">
        <f t="shared" si="81"/>
        <v>0</v>
      </c>
      <c r="G662" s="51" t="str">
        <f t="shared" si="82"/>
        <v>Normal</v>
      </c>
      <c r="H662" s="133">
        <f t="shared" si="83"/>
        <v>0</v>
      </c>
      <c r="I662" s="51" t="str">
        <f t="shared" si="84"/>
        <v>Nominal</v>
      </c>
      <c r="J662" s="132">
        <f t="shared" si="85"/>
        <v>0</v>
      </c>
      <c r="K662" s="156">
        <f>VLOOKUP(J662,'Radiation Sickness'!$B$5:$F$12,3,TRUE)</f>
        <v>0</v>
      </c>
      <c r="L662" s="156" t="str">
        <f>VLOOKUP(J662,'Radiation Sickness'!$B$5:$F$12,4,TRUE)</f>
        <v>1. Elevated</v>
      </c>
    </row>
    <row r="663" spans="2:12" ht="12.75">
      <c r="B663" s="82">
        <f t="shared" si="80"/>
        <v>3.3091714816463798</v>
      </c>
      <c r="C663" s="79">
        <f t="shared" si="79"/>
        <v>626</v>
      </c>
      <c r="D663" s="48">
        <f>IF(C663&lt;=Configure!$E$54,C663/24,IF(C663&lt;=Configure!$E$55,C663/Configure!$E$54,C663/Configure!$E$55))</f>
        <v>26.083333333333332</v>
      </c>
      <c r="E663" s="54" t="str">
        <f>IF(C663&lt;=Configure!$E$54,Configure!$H$54,IF(C663&lt;=Configure!$E$55,Configure!$H$55,Configure!$H$56))</f>
        <v>Days</v>
      </c>
      <c r="F663" s="50">
        <f t="shared" si="81"/>
        <v>0</v>
      </c>
      <c r="G663" s="51" t="str">
        <f t="shared" si="82"/>
        <v>Normal</v>
      </c>
      <c r="H663" s="133">
        <f t="shared" si="83"/>
        <v>0</v>
      </c>
      <c r="I663" s="51" t="str">
        <f t="shared" si="84"/>
        <v>Nominal</v>
      </c>
      <c r="J663" s="132">
        <f t="shared" si="85"/>
        <v>0</v>
      </c>
      <c r="K663" s="156">
        <f>VLOOKUP(J663,'Radiation Sickness'!$B$5:$F$12,3,TRUE)</f>
        <v>0</v>
      </c>
      <c r="L663" s="156" t="str">
        <f>VLOOKUP(J663,'Radiation Sickness'!$B$5:$F$12,4,TRUE)</f>
        <v>1. Elevated</v>
      </c>
    </row>
    <row r="664" spans="2:12" ht="12.75">
      <c r="B664" s="82">
        <f t="shared" si="80"/>
        <v>3.309991750523438</v>
      </c>
      <c r="C664" s="79">
        <f t="shared" si="79"/>
        <v>627</v>
      </c>
      <c r="D664" s="48">
        <f>IF(C664&lt;=Configure!$E$54,C664/24,IF(C664&lt;=Configure!$E$55,C664/Configure!$E$54,C664/Configure!$E$55))</f>
        <v>26.125</v>
      </c>
      <c r="E664" s="54" t="str">
        <f>IF(C664&lt;=Configure!$E$54,Configure!$H$54,IF(C664&lt;=Configure!$E$55,Configure!$H$55,Configure!$H$56))</f>
        <v>Days</v>
      </c>
      <c r="F664" s="50">
        <f t="shared" si="81"/>
        <v>0</v>
      </c>
      <c r="G664" s="51" t="str">
        <f t="shared" si="82"/>
        <v>Normal</v>
      </c>
      <c r="H664" s="133">
        <f t="shared" si="83"/>
        <v>0</v>
      </c>
      <c r="I664" s="51" t="str">
        <f t="shared" si="84"/>
        <v>Nominal</v>
      </c>
      <c r="J664" s="132">
        <f t="shared" si="85"/>
        <v>0</v>
      </c>
      <c r="K664" s="156">
        <f>VLOOKUP(J664,'Radiation Sickness'!$B$5:$F$12,3,TRUE)</f>
        <v>0</v>
      </c>
      <c r="L664" s="156" t="str">
        <f>VLOOKUP(J664,'Radiation Sickness'!$B$5:$F$12,4,TRUE)</f>
        <v>1. Elevated</v>
      </c>
    </row>
    <row r="665" spans="2:12" ht="12.75">
      <c r="B665" s="82">
        <f t="shared" si="80"/>
        <v>3.310810712198545</v>
      </c>
      <c r="C665" s="79">
        <f t="shared" si="79"/>
        <v>628</v>
      </c>
      <c r="D665" s="48">
        <f>IF(C665&lt;=Configure!$E$54,C665/24,IF(C665&lt;=Configure!$E$55,C665/Configure!$E$54,C665/Configure!$E$55))</f>
        <v>26.166666666666668</v>
      </c>
      <c r="E665" s="54" t="str">
        <f>IF(C665&lt;=Configure!$E$54,Configure!$H$54,IF(C665&lt;=Configure!$E$55,Configure!$H$55,Configure!$H$56))</f>
        <v>Days</v>
      </c>
      <c r="F665" s="50">
        <f t="shared" si="81"/>
        <v>0</v>
      </c>
      <c r="G665" s="51" t="str">
        <f t="shared" si="82"/>
        <v>Normal</v>
      </c>
      <c r="H665" s="133">
        <f t="shared" si="83"/>
        <v>0</v>
      </c>
      <c r="I665" s="51" t="str">
        <f t="shared" si="84"/>
        <v>Nominal</v>
      </c>
      <c r="J665" s="132">
        <f t="shared" si="85"/>
        <v>0</v>
      </c>
      <c r="K665" s="156">
        <f>VLOOKUP(J665,'Radiation Sickness'!$B$5:$F$12,3,TRUE)</f>
        <v>0</v>
      </c>
      <c r="L665" s="156" t="str">
        <f>VLOOKUP(J665,'Radiation Sickness'!$B$5:$F$12,4,TRUE)</f>
        <v>1. Elevated</v>
      </c>
    </row>
    <row r="666" spans="2:12" ht="12.75">
      <c r="B666" s="82">
        <f t="shared" si="80"/>
        <v>3.311628370831455</v>
      </c>
      <c r="C666" s="79">
        <f t="shared" si="79"/>
        <v>629</v>
      </c>
      <c r="D666" s="48">
        <f>IF(C666&lt;=Configure!$E$54,C666/24,IF(C666&lt;=Configure!$E$55,C666/Configure!$E$54,C666/Configure!$E$55))</f>
        <v>26.208333333333332</v>
      </c>
      <c r="E666" s="54" t="str">
        <f>IF(C666&lt;=Configure!$E$54,Configure!$H$54,IF(C666&lt;=Configure!$E$55,Configure!$H$55,Configure!$H$56))</f>
        <v>Days</v>
      </c>
      <c r="F666" s="50">
        <f t="shared" si="81"/>
        <v>0</v>
      </c>
      <c r="G666" s="51" t="str">
        <f t="shared" si="82"/>
        <v>Normal</v>
      </c>
      <c r="H666" s="133">
        <f t="shared" si="83"/>
        <v>0</v>
      </c>
      <c r="I666" s="51" t="str">
        <f t="shared" si="84"/>
        <v>Nominal</v>
      </c>
      <c r="J666" s="132">
        <f t="shared" si="85"/>
        <v>0</v>
      </c>
      <c r="K666" s="156">
        <f>VLOOKUP(J666,'Radiation Sickness'!$B$5:$F$12,3,TRUE)</f>
        <v>0</v>
      </c>
      <c r="L666" s="156" t="str">
        <f>VLOOKUP(J666,'Radiation Sickness'!$B$5:$F$12,4,TRUE)</f>
        <v>1. Elevated</v>
      </c>
    </row>
    <row r="667" spans="2:12" ht="12.75">
      <c r="B667" s="82">
        <f t="shared" si="80"/>
        <v>3.3124447305620977</v>
      </c>
      <c r="C667" s="79">
        <f t="shared" si="79"/>
        <v>630</v>
      </c>
      <c r="D667" s="48">
        <f>IF(C667&lt;=Configure!$E$54,C667/24,IF(C667&lt;=Configure!$E$55,C667/Configure!$E$54,C667/Configure!$E$55))</f>
        <v>26.25</v>
      </c>
      <c r="E667" s="54" t="str">
        <f>IF(C667&lt;=Configure!$E$54,Configure!$H$54,IF(C667&lt;=Configure!$E$55,Configure!$H$55,Configure!$H$56))</f>
        <v>Days</v>
      </c>
      <c r="F667" s="50">
        <f t="shared" si="81"/>
        <v>0</v>
      </c>
      <c r="G667" s="51" t="str">
        <f t="shared" si="82"/>
        <v>Normal</v>
      </c>
      <c r="H667" s="133">
        <f t="shared" si="83"/>
        <v>0</v>
      </c>
      <c r="I667" s="51" t="str">
        <f t="shared" si="84"/>
        <v>Nominal</v>
      </c>
      <c r="J667" s="132">
        <f t="shared" si="85"/>
        <v>0</v>
      </c>
      <c r="K667" s="156">
        <f>VLOOKUP(J667,'Radiation Sickness'!$B$5:$F$12,3,TRUE)</f>
        <v>0</v>
      </c>
      <c r="L667" s="156" t="str">
        <f>VLOOKUP(J667,'Radiation Sickness'!$B$5:$F$12,4,TRUE)</f>
        <v>1. Elevated</v>
      </c>
    </row>
    <row r="668" spans="2:12" ht="12.75">
      <c r="B668" s="82">
        <f t="shared" si="80"/>
        <v>3.3132597955107053</v>
      </c>
      <c r="C668" s="79">
        <f t="shared" si="79"/>
        <v>631</v>
      </c>
      <c r="D668" s="48">
        <f>IF(C668&lt;=Configure!$E$54,C668/24,IF(C668&lt;=Configure!$E$55,C668/Configure!$E$54,C668/Configure!$E$55))</f>
        <v>26.291666666666668</v>
      </c>
      <c r="E668" s="54" t="str">
        <f>IF(C668&lt;=Configure!$E$54,Configure!$H$54,IF(C668&lt;=Configure!$E$55,Configure!$H$55,Configure!$H$56))</f>
        <v>Days</v>
      </c>
      <c r="F668" s="50">
        <f t="shared" si="81"/>
        <v>0</v>
      </c>
      <c r="G668" s="51" t="str">
        <f t="shared" si="82"/>
        <v>Normal</v>
      </c>
      <c r="H668" s="133">
        <f t="shared" si="83"/>
        <v>0</v>
      </c>
      <c r="I668" s="51" t="str">
        <f t="shared" si="84"/>
        <v>Nominal</v>
      </c>
      <c r="J668" s="132">
        <f t="shared" si="85"/>
        <v>0</v>
      </c>
      <c r="K668" s="156">
        <f>VLOOKUP(J668,'Radiation Sickness'!$B$5:$F$12,3,TRUE)</f>
        <v>0</v>
      </c>
      <c r="L668" s="156" t="str">
        <f>VLOOKUP(J668,'Radiation Sickness'!$B$5:$F$12,4,TRUE)</f>
        <v>1. Elevated</v>
      </c>
    </row>
    <row r="669" spans="2:12" ht="12.75">
      <c r="B669" s="82">
        <f t="shared" si="80"/>
        <v>3.314073569777936</v>
      </c>
      <c r="C669" s="79">
        <f t="shared" si="79"/>
        <v>632</v>
      </c>
      <c r="D669" s="48">
        <f>IF(C669&lt;=Configure!$E$54,C669/24,IF(C669&lt;=Configure!$E$55,C669/Configure!$E$54,C669/Configure!$E$55))</f>
        <v>26.333333333333332</v>
      </c>
      <c r="E669" s="54" t="str">
        <f>IF(C669&lt;=Configure!$E$54,Configure!$H$54,IF(C669&lt;=Configure!$E$55,Configure!$H$55,Configure!$H$56))</f>
        <v>Days</v>
      </c>
      <c r="F669" s="50">
        <f t="shared" si="81"/>
        <v>0</v>
      </c>
      <c r="G669" s="51" t="str">
        <f t="shared" si="82"/>
        <v>Normal</v>
      </c>
      <c r="H669" s="133">
        <f t="shared" si="83"/>
        <v>0</v>
      </c>
      <c r="I669" s="51" t="str">
        <f t="shared" si="84"/>
        <v>Nominal</v>
      </c>
      <c r="J669" s="132">
        <f t="shared" si="85"/>
        <v>0</v>
      </c>
      <c r="K669" s="156">
        <f>VLOOKUP(J669,'Radiation Sickness'!$B$5:$F$12,3,TRUE)</f>
        <v>0</v>
      </c>
      <c r="L669" s="156" t="str">
        <f>VLOOKUP(J669,'Radiation Sickness'!$B$5:$F$12,4,TRUE)</f>
        <v>1. Elevated</v>
      </c>
    </row>
    <row r="670" spans="2:12" ht="12.75">
      <c r="B670" s="82">
        <f t="shared" si="80"/>
        <v>3.314886057444998</v>
      </c>
      <c r="C670" s="79">
        <f t="shared" si="79"/>
        <v>633</v>
      </c>
      <c r="D670" s="48">
        <f>IF(C670&lt;=Configure!$E$54,C670/24,IF(C670&lt;=Configure!$E$55,C670/Configure!$E$54,C670/Configure!$E$55))</f>
        <v>26.375</v>
      </c>
      <c r="E670" s="54" t="str">
        <f>IF(C670&lt;=Configure!$E$54,Configure!$H$54,IF(C670&lt;=Configure!$E$55,Configure!$H$55,Configure!$H$56))</f>
        <v>Days</v>
      </c>
      <c r="F670" s="50">
        <f t="shared" si="81"/>
        <v>0</v>
      </c>
      <c r="G670" s="51" t="str">
        <f t="shared" si="82"/>
        <v>Normal</v>
      </c>
      <c r="H670" s="133">
        <f t="shared" si="83"/>
        <v>0</v>
      </c>
      <c r="I670" s="51" t="str">
        <f t="shared" si="84"/>
        <v>Nominal</v>
      </c>
      <c r="J670" s="132">
        <f t="shared" si="85"/>
        <v>0</v>
      </c>
      <c r="K670" s="156">
        <f>VLOOKUP(J670,'Radiation Sickness'!$B$5:$F$12,3,TRUE)</f>
        <v>0</v>
      </c>
      <c r="L670" s="156" t="str">
        <f>VLOOKUP(J670,'Radiation Sickness'!$B$5:$F$12,4,TRUE)</f>
        <v>1. Elevated</v>
      </c>
    </row>
    <row r="671" spans="2:12" ht="12.75">
      <c r="B671" s="82">
        <f t="shared" si="80"/>
        <v>3.3156972625737735</v>
      </c>
      <c r="C671" s="79">
        <f t="shared" si="79"/>
        <v>634</v>
      </c>
      <c r="D671" s="48">
        <f>IF(C671&lt;=Configure!$E$54,C671/24,IF(C671&lt;=Configure!$E$55,C671/Configure!$E$54,C671/Configure!$E$55))</f>
        <v>26.416666666666668</v>
      </c>
      <c r="E671" s="54" t="str">
        <f>IF(C671&lt;=Configure!$E$54,Configure!$H$54,IF(C671&lt;=Configure!$E$55,Configure!$H$55,Configure!$H$56))</f>
        <v>Days</v>
      </c>
      <c r="F671" s="50">
        <f t="shared" si="81"/>
        <v>0</v>
      </c>
      <c r="G671" s="51" t="str">
        <f t="shared" si="82"/>
        <v>Normal</v>
      </c>
      <c r="H671" s="133">
        <f t="shared" si="83"/>
        <v>0</v>
      </c>
      <c r="I671" s="51" t="str">
        <f t="shared" si="84"/>
        <v>Nominal</v>
      </c>
      <c r="J671" s="132">
        <f t="shared" si="85"/>
        <v>0</v>
      </c>
      <c r="K671" s="156">
        <f>VLOOKUP(J671,'Radiation Sickness'!$B$5:$F$12,3,TRUE)</f>
        <v>0</v>
      </c>
      <c r="L671" s="156" t="str">
        <f>VLOOKUP(J671,'Radiation Sickness'!$B$5:$F$12,4,TRUE)</f>
        <v>1. Elevated</v>
      </c>
    </row>
    <row r="672" spans="2:12" ht="12.75">
      <c r="B672" s="82">
        <f t="shared" si="80"/>
        <v>3.3165071892069387</v>
      </c>
      <c r="C672" s="79">
        <f t="shared" si="79"/>
        <v>635</v>
      </c>
      <c r="D672" s="48">
        <f>IF(C672&lt;=Configure!$E$54,C672/24,IF(C672&lt;=Configure!$E$55,C672/Configure!$E$54,C672/Configure!$E$55))</f>
        <v>26.458333333333332</v>
      </c>
      <c r="E672" s="54" t="str">
        <f>IF(C672&lt;=Configure!$E$54,Configure!$H$54,IF(C672&lt;=Configure!$E$55,Configure!$H$55,Configure!$H$56))</f>
        <v>Days</v>
      </c>
      <c r="F672" s="50">
        <f t="shared" si="81"/>
        <v>0</v>
      </c>
      <c r="G672" s="51" t="str">
        <f t="shared" si="82"/>
        <v>Normal</v>
      </c>
      <c r="H672" s="133">
        <f t="shared" si="83"/>
        <v>0</v>
      </c>
      <c r="I672" s="51" t="str">
        <f t="shared" si="84"/>
        <v>Nominal</v>
      </c>
      <c r="J672" s="132">
        <f t="shared" si="85"/>
        <v>0</v>
      </c>
      <c r="K672" s="156">
        <f>VLOOKUP(J672,'Radiation Sickness'!$B$5:$F$12,3,TRUE)</f>
        <v>0</v>
      </c>
      <c r="L672" s="156" t="str">
        <f>VLOOKUP(J672,'Radiation Sickness'!$B$5:$F$12,4,TRUE)</f>
        <v>1. Elevated</v>
      </c>
    </row>
    <row r="673" spans="2:12" ht="12.75">
      <c r="B673" s="82">
        <f t="shared" si="80"/>
        <v>3.317315841368085</v>
      </c>
      <c r="C673" s="79">
        <f t="shared" si="79"/>
        <v>636</v>
      </c>
      <c r="D673" s="48">
        <f>IF(C673&lt;=Configure!$E$54,C673/24,IF(C673&lt;=Configure!$E$55,C673/Configure!$E$54,C673/Configure!$E$55))</f>
        <v>26.5</v>
      </c>
      <c r="E673" s="54" t="str">
        <f>IF(C673&lt;=Configure!$E$54,Configure!$H$54,IF(C673&lt;=Configure!$E$55,Configure!$H$55,Configure!$H$56))</f>
        <v>Days</v>
      </c>
      <c r="F673" s="50">
        <f t="shared" si="81"/>
        <v>0</v>
      </c>
      <c r="G673" s="51" t="str">
        <f t="shared" si="82"/>
        <v>Normal</v>
      </c>
      <c r="H673" s="133">
        <f t="shared" si="83"/>
        <v>0</v>
      </c>
      <c r="I673" s="51" t="str">
        <f t="shared" si="84"/>
        <v>Nominal</v>
      </c>
      <c r="J673" s="132">
        <f t="shared" si="85"/>
        <v>0</v>
      </c>
      <c r="K673" s="156">
        <f>VLOOKUP(J673,'Radiation Sickness'!$B$5:$F$12,3,TRUE)</f>
        <v>0</v>
      </c>
      <c r="L673" s="156" t="str">
        <f>VLOOKUP(J673,'Radiation Sickness'!$B$5:$F$12,4,TRUE)</f>
        <v>1. Elevated</v>
      </c>
    </row>
    <row r="674" spans="2:12" ht="12.75">
      <c r="B674" s="82">
        <f t="shared" si="80"/>
        <v>3.318123223061841</v>
      </c>
      <c r="C674" s="79">
        <f t="shared" si="79"/>
        <v>637</v>
      </c>
      <c r="D674" s="48">
        <f>IF(C674&lt;=Configure!$E$54,C674/24,IF(C674&lt;=Configure!$E$55,C674/Configure!$E$54,C674/Configure!$E$55))</f>
        <v>26.541666666666668</v>
      </c>
      <c r="E674" s="54" t="str">
        <f>IF(C674&lt;=Configure!$E$54,Configure!$H$54,IF(C674&lt;=Configure!$E$55,Configure!$H$55,Configure!$H$56))</f>
        <v>Days</v>
      </c>
      <c r="F674" s="50">
        <f t="shared" si="81"/>
        <v>0</v>
      </c>
      <c r="G674" s="51" t="str">
        <f t="shared" si="82"/>
        <v>Normal</v>
      </c>
      <c r="H674" s="133">
        <f t="shared" si="83"/>
        <v>0</v>
      </c>
      <c r="I674" s="51" t="str">
        <f t="shared" si="84"/>
        <v>Nominal</v>
      </c>
      <c r="J674" s="132">
        <f t="shared" si="85"/>
        <v>0</v>
      </c>
      <c r="K674" s="156">
        <f>VLOOKUP(J674,'Radiation Sickness'!$B$5:$F$12,3,TRUE)</f>
        <v>0</v>
      </c>
      <c r="L674" s="156" t="str">
        <f>VLOOKUP(J674,'Radiation Sickness'!$B$5:$F$12,4,TRUE)</f>
        <v>1. Elevated</v>
      </c>
    </row>
    <row r="675" spans="2:12" ht="12.75">
      <c r="B675" s="82">
        <f t="shared" si="80"/>
        <v>3.318929338273989</v>
      </c>
      <c r="C675" s="79">
        <f t="shared" si="79"/>
        <v>638</v>
      </c>
      <c r="D675" s="48">
        <f>IF(C675&lt;=Configure!$E$54,C675/24,IF(C675&lt;=Configure!$E$55,C675/Configure!$E$54,C675/Configure!$E$55))</f>
        <v>26.583333333333332</v>
      </c>
      <c r="E675" s="54" t="str">
        <f>IF(C675&lt;=Configure!$E$54,Configure!$H$54,IF(C675&lt;=Configure!$E$55,Configure!$H$55,Configure!$H$56))</f>
        <v>Days</v>
      </c>
      <c r="F675" s="50">
        <f t="shared" si="81"/>
        <v>0</v>
      </c>
      <c r="G675" s="51" t="str">
        <f t="shared" si="82"/>
        <v>Normal</v>
      </c>
      <c r="H675" s="133">
        <f t="shared" si="83"/>
        <v>0</v>
      </c>
      <c r="I675" s="51" t="str">
        <f t="shared" si="84"/>
        <v>Nominal</v>
      </c>
      <c r="J675" s="132">
        <f t="shared" si="85"/>
        <v>0</v>
      </c>
      <c r="K675" s="156">
        <f>VLOOKUP(J675,'Radiation Sickness'!$B$5:$F$12,3,TRUE)</f>
        <v>0</v>
      </c>
      <c r="L675" s="156" t="str">
        <f>VLOOKUP(J675,'Radiation Sickness'!$B$5:$F$12,4,TRUE)</f>
        <v>1. Elevated</v>
      </c>
    </row>
    <row r="676" spans="2:12" ht="12.75">
      <c r="B676" s="82">
        <f t="shared" si="80"/>
        <v>3.319734190971584</v>
      </c>
      <c r="C676" s="79">
        <f t="shared" si="79"/>
        <v>639</v>
      </c>
      <c r="D676" s="48">
        <f>IF(C676&lt;=Configure!$E$54,C676/24,IF(C676&lt;=Configure!$E$55,C676/Configure!$E$54,C676/Configure!$E$55))</f>
        <v>26.625</v>
      </c>
      <c r="E676" s="54" t="str">
        <f>IF(C676&lt;=Configure!$E$54,Configure!$H$54,IF(C676&lt;=Configure!$E$55,Configure!$H$55,Configure!$H$56))</f>
        <v>Days</v>
      </c>
      <c r="F676" s="50">
        <f t="shared" si="81"/>
        <v>0</v>
      </c>
      <c r="G676" s="51" t="str">
        <f t="shared" si="82"/>
        <v>Normal</v>
      </c>
      <c r="H676" s="133">
        <f t="shared" si="83"/>
        <v>0</v>
      </c>
      <c r="I676" s="51" t="str">
        <f t="shared" si="84"/>
        <v>Nominal</v>
      </c>
      <c r="J676" s="132">
        <f t="shared" si="85"/>
        <v>0</v>
      </c>
      <c r="K676" s="156">
        <f>VLOOKUP(J676,'Radiation Sickness'!$B$5:$F$12,3,TRUE)</f>
        <v>0</v>
      </c>
      <c r="L676" s="156" t="str">
        <f>VLOOKUP(J676,'Radiation Sickness'!$B$5:$F$12,4,TRUE)</f>
        <v>1. Elevated</v>
      </c>
    </row>
    <row r="677" spans="2:12" ht="12.75">
      <c r="B677" s="82">
        <f t="shared" si="80"/>
        <v>3.3205377851030713</v>
      </c>
      <c r="C677" s="79">
        <f t="shared" si="79"/>
        <v>640</v>
      </c>
      <c r="D677" s="48">
        <f>IF(C677&lt;=Configure!$E$54,C677/24,IF(C677&lt;=Configure!$E$55,C677/Configure!$E$54,C677/Configure!$E$55))</f>
        <v>26.666666666666668</v>
      </c>
      <c r="E677" s="54" t="str">
        <f>IF(C677&lt;=Configure!$E$54,Configure!$H$54,IF(C677&lt;=Configure!$E$55,Configure!$H$55,Configure!$H$56))</f>
        <v>Days</v>
      </c>
      <c r="F677" s="50">
        <f t="shared" si="81"/>
        <v>0</v>
      </c>
      <c r="G677" s="51" t="str">
        <f t="shared" si="82"/>
        <v>Normal</v>
      </c>
      <c r="H677" s="133">
        <f t="shared" si="83"/>
        <v>0</v>
      </c>
      <c r="I677" s="51" t="str">
        <f t="shared" si="84"/>
        <v>Nominal</v>
      </c>
      <c r="J677" s="132">
        <f t="shared" si="85"/>
        <v>0</v>
      </c>
      <c r="K677" s="156">
        <f>VLOOKUP(J677,'Radiation Sickness'!$B$5:$F$12,3,TRUE)</f>
        <v>0</v>
      </c>
      <c r="L677" s="156" t="str">
        <f>VLOOKUP(J677,'Radiation Sickness'!$B$5:$F$12,4,TRUE)</f>
        <v>1. Elevated</v>
      </c>
    </row>
    <row r="678" spans="2:12" ht="12.75">
      <c r="B678" s="82">
        <f t="shared" si="80"/>
        <v>3.3213401245984024</v>
      </c>
      <c r="C678" s="79">
        <f t="shared" si="79"/>
        <v>641</v>
      </c>
      <c r="D678" s="48">
        <f>IF(C678&lt;=Configure!$E$54,C678/24,IF(C678&lt;=Configure!$E$55,C678/Configure!$E$54,C678/Configure!$E$55))</f>
        <v>26.708333333333332</v>
      </c>
      <c r="E678" s="54" t="str">
        <f>IF(C678&lt;=Configure!$E$54,Configure!$H$54,IF(C678&lt;=Configure!$E$55,Configure!$H$55,Configure!$H$56))</f>
        <v>Days</v>
      </c>
      <c r="F678" s="50">
        <f t="shared" si="81"/>
        <v>0</v>
      </c>
      <c r="G678" s="51" t="str">
        <f t="shared" si="82"/>
        <v>Normal</v>
      </c>
      <c r="H678" s="133">
        <f t="shared" si="83"/>
        <v>0</v>
      </c>
      <c r="I678" s="51" t="str">
        <f t="shared" si="84"/>
        <v>Nominal</v>
      </c>
      <c r="J678" s="132">
        <f t="shared" si="85"/>
        <v>0</v>
      </c>
      <c r="K678" s="156">
        <f>VLOOKUP(J678,'Radiation Sickness'!$B$5:$F$12,3,TRUE)</f>
        <v>0</v>
      </c>
      <c r="L678" s="156" t="str">
        <f>VLOOKUP(J678,'Radiation Sickness'!$B$5:$F$12,4,TRUE)</f>
        <v>1. Elevated</v>
      </c>
    </row>
    <row r="679" spans="2:12" ht="12.75">
      <c r="B679" s="82">
        <f t="shared" si="80"/>
        <v>3.3221412133691497</v>
      </c>
      <c r="C679" s="79">
        <f t="shared" si="79"/>
        <v>642</v>
      </c>
      <c r="D679" s="48">
        <f>IF(C679&lt;=Configure!$E$54,C679/24,IF(C679&lt;=Configure!$E$55,C679/Configure!$E$54,C679/Configure!$E$55))</f>
        <v>26.75</v>
      </c>
      <c r="E679" s="54" t="str">
        <f>IF(C679&lt;=Configure!$E$54,Configure!$H$54,IF(C679&lt;=Configure!$E$55,Configure!$H$55,Configure!$H$56))</f>
        <v>Days</v>
      </c>
      <c r="F679" s="50">
        <f t="shared" si="81"/>
        <v>0</v>
      </c>
      <c r="G679" s="51" t="str">
        <f t="shared" si="82"/>
        <v>Normal</v>
      </c>
      <c r="H679" s="133">
        <f t="shared" si="83"/>
        <v>0</v>
      </c>
      <c r="I679" s="51" t="str">
        <f t="shared" si="84"/>
        <v>Nominal</v>
      </c>
      <c r="J679" s="132">
        <f t="shared" si="85"/>
        <v>0</v>
      </c>
      <c r="K679" s="156">
        <f>VLOOKUP(J679,'Radiation Sickness'!$B$5:$F$12,3,TRUE)</f>
        <v>0</v>
      </c>
      <c r="L679" s="156" t="str">
        <f>VLOOKUP(J679,'Radiation Sickness'!$B$5:$F$12,4,TRUE)</f>
        <v>1. Elevated</v>
      </c>
    </row>
    <row r="680" spans="2:12" ht="12.75">
      <c r="B680" s="82">
        <f t="shared" si="80"/>
        <v>3.3229410553086214</v>
      </c>
      <c r="C680" s="79">
        <f t="shared" si="79"/>
        <v>643</v>
      </c>
      <c r="D680" s="48">
        <f>IF(C680&lt;=Configure!$E$54,C680/24,IF(C680&lt;=Configure!$E$55,C680/Configure!$E$54,C680/Configure!$E$55))</f>
        <v>26.791666666666668</v>
      </c>
      <c r="E680" s="54" t="str">
        <f>IF(C680&lt;=Configure!$E$54,Configure!$H$54,IF(C680&lt;=Configure!$E$55,Configure!$H$55,Configure!$H$56))</f>
        <v>Days</v>
      </c>
      <c r="F680" s="50">
        <f t="shared" si="81"/>
        <v>0</v>
      </c>
      <c r="G680" s="51" t="str">
        <f t="shared" si="82"/>
        <v>Normal</v>
      </c>
      <c r="H680" s="133">
        <f t="shared" si="83"/>
        <v>0</v>
      </c>
      <c r="I680" s="51" t="str">
        <f t="shared" si="84"/>
        <v>Nominal</v>
      </c>
      <c r="J680" s="132">
        <f t="shared" si="85"/>
        <v>0</v>
      </c>
      <c r="K680" s="156">
        <f>VLOOKUP(J680,'Radiation Sickness'!$B$5:$F$12,3,TRUE)</f>
        <v>0</v>
      </c>
      <c r="L680" s="156" t="str">
        <f>VLOOKUP(J680,'Radiation Sickness'!$B$5:$F$12,4,TRUE)</f>
        <v>1. Elevated</v>
      </c>
    </row>
    <row r="681" spans="2:12" ht="12.75">
      <c r="B681" s="82">
        <f t="shared" si="80"/>
        <v>3.323739654291976</v>
      </c>
      <c r="C681" s="79">
        <f t="shared" si="79"/>
        <v>644</v>
      </c>
      <c r="D681" s="48">
        <f>IF(C681&lt;=Configure!$E$54,C681/24,IF(C681&lt;=Configure!$E$55,C681/Configure!$E$54,C681/Configure!$E$55))</f>
        <v>26.833333333333332</v>
      </c>
      <c r="E681" s="54" t="str">
        <f>IF(C681&lt;=Configure!$E$54,Configure!$H$54,IF(C681&lt;=Configure!$E$55,Configure!$H$55,Configure!$H$56))</f>
        <v>Days</v>
      </c>
      <c r="F681" s="50">
        <f t="shared" si="81"/>
        <v>0</v>
      </c>
      <c r="G681" s="51" t="str">
        <f t="shared" si="82"/>
        <v>Normal</v>
      </c>
      <c r="H681" s="133">
        <f t="shared" si="83"/>
        <v>0</v>
      </c>
      <c r="I681" s="51" t="str">
        <f t="shared" si="84"/>
        <v>Nominal</v>
      </c>
      <c r="J681" s="132">
        <f t="shared" si="85"/>
        <v>0</v>
      </c>
      <c r="K681" s="156">
        <f>VLOOKUP(J681,'Radiation Sickness'!$B$5:$F$12,3,TRUE)</f>
        <v>0</v>
      </c>
      <c r="L681" s="156" t="str">
        <f>VLOOKUP(J681,'Radiation Sickness'!$B$5:$F$12,4,TRUE)</f>
        <v>1. Elevated</v>
      </c>
    </row>
    <row r="682" spans="2:12" ht="12.75">
      <c r="B682" s="82">
        <f t="shared" si="80"/>
        <v>3.324537014176332</v>
      </c>
      <c r="C682" s="79">
        <f t="shared" si="79"/>
        <v>645</v>
      </c>
      <c r="D682" s="48">
        <f>IF(C682&lt;=Configure!$E$54,C682/24,IF(C682&lt;=Configure!$E$55,C682/Configure!$E$54,C682/Configure!$E$55))</f>
        <v>26.875</v>
      </c>
      <c r="E682" s="54" t="str">
        <f>IF(C682&lt;=Configure!$E$54,Configure!$H$54,IF(C682&lt;=Configure!$E$55,Configure!$H$55,Configure!$H$56))</f>
        <v>Days</v>
      </c>
      <c r="F682" s="50">
        <f t="shared" si="81"/>
        <v>0</v>
      </c>
      <c r="G682" s="51" t="str">
        <f t="shared" si="82"/>
        <v>Normal</v>
      </c>
      <c r="H682" s="133">
        <f t="shared" si="83"/>
        <v>0</v>
      </c>
      <c r="I682" s="51" t="str">
        <f t="shared" si="84"/>
        <v>Nominal</v>
      </c>
      <c r="J682" s="132">
        <f t="shared" si="85"/>
        <v>0</v>
      </c>
      <c r="K682" s="156">
        <f>VLOOKUP(J682,'Radiation Sickness'!$B$5:$F$12,3,TRUE)</f>
        <v>0</v>
      </c>
      <c r="L682" s="156" t="str">
        <f>VLOOKUP(J682,'Radiation Sickness'!$B$5:$F$12,4,TRUE)</f>
        <v>1. Elevated</v>
      </c>
    </row>
    <row r="683" spans="2:12" ht="12.75">
      <c r="B683" s="82">
        <f t="shared" si="80"/>
        <v>3.3253331388008847</v>
      </c>
      <c r="C683" s="79">
        <f t="shared" si="79"/>
        <v>646</v>
      </c>
      <c r="D683" s="48">
        <f>IF(C683&lt;=Configure!$E$54,C683/24,IF(C683&lt;=Configure!$E$55,C683/Configure!$E$54,C683/Configure!$E$55))</f>
        <v>26.916666666666668</v>
      </c>
      <c r="E683" s="54" t="str">
        <f>IF(C683&lt;=Configure!$E$54,Configure!$H$54,IF(C683&lt;=Configure!$E$55,Configure!$H$55,Configure!$H$56))</f>
        <v>Days</v>
      </c>
      <c r="F683" s="50">
        <f t="shared" si="81"/>
        <v>0</v>
      </c>
      <c r="G683" s="51" t="str">
        <f t="shared" si="82"/>
        <v>Normal</v>
      </c>
      <c r="H683" s="133">
        <f t="shared" si="83"/>
        <v>0</v>
      </c>
      <c r="I683" s="51" t="str">
        <f t="shared" si="84"/>
        <v>Nominal</v>
      </c>
      <c r="J683" s="132">
        <f t="shared" si="85"/>
        <v>0</v>
      </c>
      <c r="K683" s="156">
        <f>VLOOKUP(J683,'Radiation Sickness'!$B$5:$F$12,3,TRUE)</f>
        <v>0</v>
      </c>
      <c r="L683" s="156" t="str">
        <f>VLOOKUP(J683,'Radiation Sickness'!$B$5:$F$12,4,TRUE)</f>
        <v>1. Elevated</v>
      </c>
    </row>
    <row r="684" spans="2:12" ht="12.75">
      <c r="B684" s="82">
        <f t="shared" si="80"/>
        <v>3.3261280319870115</v>
      </c>
      <c r="C684" s="79">
        <f t="shared" si="79"/>
        <v>647</v>
      </c>
      <c r="D684" s="48">
        <f>IF(C684&lt;=Configure!$E$54,C684/24,IF(C684&lt;=Configure!$E$55,C684/Configure!$E$54,C684/Configure!$E$55))</f>
        <v>26.958333333333332</v>
      </c>
      <c r="E684" s="54" t="str">
        <f>IF(C684&lt;=Configure!$E$54,Configure!$H$54,IF(C684&lt;=Configure!$E$55,Configure!$H$55,Configure!$H$56))</f>
        <v>Days</v>
      </c>
      <c r="F684" s="50">
        <f t="shared" si="81"/>
        <v>0</v>
      </c>
      <c r="G684" s="51" t="str">
        <f t="shared" si="82"/>
        <v>Normal</v>
      </c>
      <c r="H684" s="133">
        <f t="shared" si="83"/>
        <v>0</v>
      </c>
      <c r="I684" s="51" t="str">
        <f t="shared" si="84"/>
        <v>Nominal</v>
      </c>
      <c r="J684" s="132">
        <f t="shared" si="85"/>
        <v>0</v>
      </c>
      <c r="K684" s="156">
        <f>VLOOKUP(J684,'Radiation Sickness'!$B$5:$F$12,3,TRUE)</f>
        <v>0</v>
      </c>
      <c r="L684" s="156" t="str">
        <f>VLOOKUP(J684,'Radiation Sickness'!$B$5:$F$12,4,TRUE)</f>
        <v>1. Elevated</v>
      </c>
    </row>
    <row r="685" spans="2:12" ht="12.75">
      <c r="B685" s="82">
        <f t="shared" si="80"/>
        <v>3.326921697538385</v>
      </c>
      <c r="C685" s="79">
        <f t="shared" si="79"/>
        <v>648</v>
      </c>
      <c r="D685" s="48">
        <f>IF(C685&lt;=Configure!$E$54,C685/24,IF(C685&lt;=Configure!$E$55,C685/Configure!$E$54,C685/Configure!$E$55))</f>
        <v>27</v>
      </c>
      <c r="E685" s="54" t="str">
        <f>IF(C685&lt;=Configure!$E$54,Configure!$H$54,IF(C685&lt;=Configure!$E$55,Configure!$H$55,Configure!$H$56))</f>
        <v>Days</v>
      </c>
      <c r="F685" s="50">
        <f t="shared" si="81"/>
        <v>0</v>
      </c>
      <c r="G685" s="51" t="str">
        <f t="shared" si="82"/>
        <v>Normal</v>
      </c>
      <c r="H685" s="133">
        <f t="shared" si="83"/>
        <v>0</v>
      </c>
      <c r="I685" s="51" t="str">
        <f t="shared" si="84"/>
        <v>Nominal</v>
      </c>
      <c r="J685" s="132">
        <f t="shared" si="85"/>
        <v>0</v>
      </c>
      <c r="K685" s="156">
        <f>VLOOKUP(J685,'Radiation Sickness'!$B$5:$F$12,3,TRUE)</f>
        <v>0</v>
      </c>
      <c r="L685" s="156" t="str">
        <f>VLOOKUP(J685,'Radiation Sickness'!$B$5:$F$12,4,TRUE)</f>
        <v>1. Elevated</v>
      </c>
    </row>
    <row r="686" spans="2:12" ht="12.75">
      <c r="B686" s="82">
        <f t="shared" si="80"/>
        <v>3.3277141392410834</v>
      </c>
      <c r="C686" s="79">
        <f t="shared" si="79"/>
        <v>649</v>
      </c>
      <c r="D686" s="48">
        <f>IF(C686&lt;=Configure!$E$54,C686/24,IF(C686&lt;=Configure!$E$55,C686/Configure!$E$54,C686/Configure!$E$55))</f>
        <v>27.041666666666668</v>
      </c>
      <c r="E686" s="54" t="str">
        <f>IF(C686&lt;=Configure!$E$54,Configure!$H$54,IF(C686&lt;=Configure!$E$55,Configure!$H$55,Configure!$H$56))</f>
        <v>Days</v>
      </c>
      <c r="F686" s="50">
        <f t="shared" si="81"/>
        <v>0</v>
      </c>
      <c r="G686" s="51" t="str">
        <f t="shared" si="82"/>
        <v>Normal</v>
      </c>
      <c r="H686" s="133">
        <f t="shared" si="83"/>
        <v>0</v>
      </c>
      <c r="I686" s="51" t="str">
        <f t="shared" si="84"/>
        <v>Nominal</v>
      </c>
      <c r="J686" s="132">
        <f t="shared" si="85"/>
        <v>0</v>
      </c>
      <c r="K686" s="156">
        <f>VLOOKUP(J686,'Radiation Sickness'!$B$5:$F$12,3,TRUE)</f>
        <v>0</v>
      </c>
      <c r="L686" s="156" t="str">
        <f>VLOOKUP(J686,'Radiation Sickness'!$B$5:$F$12,4,TRUE)</f>
        <v>1. Elevated</v>
      </c>
    </row>
    <row r="687" spans="2:12" ht="12.75">
      <c r="B687" s="82">
        <f t="shared" si="80"/>
        <v>3.328505360863695</v>
      </c>
      <c r="C687" s="79">
        <f t="shared" si="79"/>
        <v>650</v>
      </c>
      <c r="D687" s="48">
        <f>IF(C687&lt;=Configure!$E$54,C687/24,IF(C687&lt;=Configure!$E$55,C687/Configure!$E$54,C687/Configure!$E$55))</f>
        <v>27.083333333333332</v>
      </c>
      <c r="E687" s="54" t="str">
        <f>IF(C687&lt;=Configure!$E$54,Configure!$H$54,IF(C687&lt;=Configure!$E$55,Configure!$H$55,Configure!$H$56))</f>
        <v>Days</v>
      </c>
      <c r="F687" s="50">
        <f t="shared" si="81"/>
        <v>0</v>
      </c>
      <c r="G687" s="51" t="str">
        <f t="shared" si="82"/>
        <v>Normal</v>
      </c>
      <c r="H687" s="133">
        <f t="shared" si="83"/>
        <v>0</v>
      </c>
      <c r="I687" s="51" t="str">
        <f t="shared" si="84"/>
        <v>Nominal</v>
      </c>
      <c r="J687" s="132">
        <f t="shared" si="85"/>
        <v>0</v>
      </c>
      <c r="K687" s="156">
        <f>VLOOKUP(J687,'Radiation Sickness'!$B$5:$F$12,3,TRUE)</f>
        <v>0</v>
      </c>
      <c r="L687" s="156" t="str">
        <f>VLOOKUP(J687,'Radiation Sickness'!$B$5:$F$12,4,TRUE)</f>
        <v>1. Elevated</v>
      </c>
    </row>
    <row r="688" spans="2:12" ht="12.75">
      <c r="B688" s="82">
        <f t="shared" si="80"/>
        <v>3.3292953661574303</v>
      </c>
      <c r="C688" s="79">
        <f t="shared" si="79"/>
        <v>651</v>
      </c>
      <c r="D688" s="48">
        <f>IF(C688&lt;=Configure!$E$54,C688/24,IF(C688&lt;=Configure!$E$55,C688/Configure!$E$54,C688/Configure!$E$55))</f>
        <v>27.125</v>
      </c>
      <c r="E688" s="54" t="str">
        <f>IF(C688&lt;=Configure!$E$54,Configure!$H$54,IF(C688&lt;=Configure!$E$55,Configure!$H$55,Configure!$H$56))</f>
        <v>Days</v>
      </c>
      <c r="F688" s="50">
        <f t="shared" si="81"/>
        <v>0</v>
      </c>
      <c r="G688" s="51" t="str">
        <f t="shared" si="82"/>
        <v>Normal</v>
      </c>
      <c r="H688" s="133">
        <f t="shared" si="83"/>
        <v>0</v>
      </c>
      <c r="I688" s="51" t="str">
        <f t="shared" si="84"/>
        <v>Nominal</v>
      </c>
      <c r="J688" s="132">
        <f t="shared" si="85"/>
        <v>0</v>
      </c>
      <c r="K688" s="156">
        <f>VLOOKUP(J688,'Radiation Sickness'!$B$5:$F$12,3,TRUE)</f>
        <v>0</v>
      </c>
      <c r="L688" s="156" t="str">
        <f>VLOOKUP(J688,'Radiation Sickness'!$B$5:$F$12,4,TRUE)</f>
        <v>1. Elevated</v>
      </c>
    </row>
    <row r="689" spans="2:12" ht="12.75">
      <c r="B689" s="82">
        <f t="shared" si="80"/>
        <v>3.3300841588562244</v>
      </c>
      <c r="C689" s="79">
        <f t="shared" si="79"/>
        <v>652</v>
      </c>
      <c r="D689" s="48">
        <f>IF(C689&lt;=Configure!$E$54,C689/24,IF(C689&lt;=Configure!$E$55,C689/Configure!$E$54,C689/Configure!$E$55))</f>
        <v>27.166666666666668</v>
      </c>
      <c r="E689" s="54" t="str">
        <f>IF(C689&lt;=Configure!$E$54,Configure!$H$54,IF(C689&lt;=Configure!$E$55,Configure!$H$55,Configure!$H$56))</f>
        <v>Days</v>
      </c>
      <c r="F689" s="50">
        <f t="shared" si="81"/>
        <v>0</v>
      </c>
      <c r="G689" s="51" t="str">
        <f t="shared" si="82"/>
        <v>Normal</v>
      </c>
      <c r="H689" s="133">
        <f t="shared" si="83"/>
        <v>0</v>
      </c>
      <c r="I689" s="51" t="str">
        <f t="shared" si="84"/>
        <v>Nominal</v>
      </c>
      <c r="J689" s="132">
        <f t="shared" si="85"/>
        <v>0</v>
      </c>
      <c r="K689" s="156">
        <f>VLOOKUP(J689,'Radiation Sickness'!$B$5:$F$12,3,TRUE)</f>
        <v>0</v>
      </c>
      <c r="L689" s="156" t="str">
        <f>VLOOKUP(J689,'Radiation Sickness'!$B$5:$F$12,4,TRUE)</f>
        <v>1. Elevated</v>
      </c>
    </row>
    <row r="690" spans="2:12" ht="12.75">
      <c r="B690" s="82">
        <f t="shared" si="80"/>
        <v>3.3308717426768455</v>
      </c>
      <c r="C690" s="79">
        <f t="shared" si="79"/>
        <v>653</v>
      </c>
      <c r="D690" s="48">
        <f>IF(C690&lt;=Configure!$E$54,C690/24,IF(C690&lt;=Configure!$E$55,C690/Configure!$E$54,C690/Configure!$E$55))</f>
        <v>27.208333333333332</v>
      </c>
      <c r="E690" s="54" t="str">
        <f>IF(C690&lt;=Configure!$E$54,Configure!$H$54,IF(C690&lt;=Configure!$E$55,Configure!$H$55,Configure!$H$56))</f>
        <v>Days</v>
      </c>
      <c r="F690" s="50">
        <f t="shared" si="81"/>
        <v>0</v>
      </c>
      <c r="G690" s="51" t="str">
        <f t="shared" si="82"/>
        <v>Normal</v>
      </c>
      <c r="H690" s="133">
        <f t="shared" si="83"/>
        <v>0</v>
      </c>
      <c r="I690" s="51" t="str">
        <f t="shared" si="84"/>
        <v>Nominal</v>
      </c>
      <c r="J690" s="132">
        <f t="shared" si="85"/>
        <v>0</v>
      </c>
      <c r="K690" s="156">
        <f>VLOOKUP(J690,'Radiation Sickness'!$B$5:$F$12,3,TRUE)</f>
        <v>0</v>
      </c>
      <c r="L690" s="156" t="str">
        <f>VLOOKUP(J690,'Radiation Sickness'!$B$5:$F$12,4,TRUE)</f>
        <v>1. Elevated</v>
      </c>
    </row>
    <row r="691" spans="2:12" ht="12.75">
      <c r="B691" s="82">
        <f t="shared" si="80"/>
        <v>3.3316581213189993</v>
      </c>
      <c r="C691" s="79">
        <f t="shared" si="79"/>
        <v>654</v>
      </c>
      <c r="D691" s="48">
        <f>IF(C691&lt;=Configure!$E$54,C691/24,IF(C691&lt;=Configure!$E$55,C691/Configure!$E$54,C691/Configure!$E$55))</f>
        <v>27.25</v>
      </c>
      <c r="E691" s="54" t="str">
        <f>IF(C691&lt;=Configure!$E$54,Configure!$H$54,IF(C691&lt;=Configure!$E$55,Configure!$H$55,Configure!$H$56))</f>
        <v>Days</v>
      </c>
      <c r="F691" s="50">
        <f t="shared" si="81"/>
        <v>0</v>
      </c>
      <c r="G691" s="51" t="str">
        <f t="shared" si="82"/>
        <v>Normal</v>
      </c>
      <c r="H691" s="133">
        <f t="shared" si="83"/>
        <v>0</v>
      </c>
      <c r="I691" s="51" t="str">
        <f t="shared" si="84"/>
        <v>Nominal</v>
      </c>
      <c r="J691" s="132">
        <f t="shared" si="85"/>
        <v>0</v>
      </c>
      <c r="K691" s="156">
        <f>VLOOKUP(J691,'Radiation Sickness'!$B$5:$F$12,3,TRUE)</f>
        <v>0</v>
      </c>
      <c r="L691" s="156" t="str">
        <f>VLOOKUP(J691,'Radiation Sickness'!$B$5:$F$12,4,TRUE)</f>
        <v>1. Elevated</v>
      </c>
    </row>
    <row r="692" spans="2:12" ht="12.75">
      <c r="B692" s="82">
        <f t="shared" si="80"/>
        <v>3.3324432984654337</v>
      </c>
      <c r="C692" s="79">
        <f t="shared" si="79"/>
        <v>655</v>
      </c>
      <c r="D692" s="48">
        <f>IF(C692&lt;=Configure!$E$54,C692/24,IF(C692&lt;=Configure!$E$55,C692/Configure!$E$54,C692/Configure!$E$55))</f>
        <v>27.291666666666668</v>
      </c>
      <c r="E692" s="54" t="str">
        <f>IF(C692&lt;=Configure!$E$54,Configure!$H$54,IF(C692&lt;=Configure!$E$55,Configure!$H$55,Configure!$H$56))</f>
        <v>Days</v>
      </c>
      <c r="F692" s="50">
        <f t="shared" si="81"/>
        <v>0</v>
      </c>
      <c r="G692" s="51" t="str">
        <f t="shared" si="82"/>
        <v>Normal</v>
      </c>
      <c r="H692" s="133">
        <f t="shared" si="83"/>
        <v>0</v>
      </c>
      <c r="I692" s="51" t="str">
        <f t="shared" si="84"/>
        <v>Nominal</v>
      </c>
      <c r="J692" s="132">
        <f t="shared" si="85"/>
        <v>0</v>
      </c>
      <c r="K692" s="156">
        <f>VLOOKUP(J692,'Radiation Sickness'!$B$5:$F$12,3,TRUE)</f>
        <v>0</v>
      </c>
      <c r="L692" s="156" t="str">
        <f>VLOOKUP(J692,'Radiation Sickness'!$B$5:$F$12,4,TRUE)</f>
        <v>1. Elevated</v>
      </c>
    </row>
    <row r="693" spans="2:12" ht="12.75">
      <c r="B693" s="82">
        <f t="shared" si="80"/>
        <v>3.3332272777820418</v>
      </c>
      <c r="C693" s="79">
        <f t="shared" si="79"/>
        <v>656</v>
      </c>
      <c r="D693" s="48">
        <f>IF(C693&lt;=Configure!$E$54,C693/24,IF(C693&lt;=Configure!$E$55,C693/Configure!$E$54,C693/Configure!$E$55))</f>
        <v>27.333333333333332</v>
      </c>
      <c r="E693" s="54" t="str">
        <f>IF(C693&lt;=Configure!$E$54,Configure!$H$54,IF(C693&lt;=Configure!$E$55,Configure!$H$55,Configure!$H$56))</f>
        <v>Days</v>
      </c>
      <c r="F693" s="50">
        <f t="shared" si="81"/>
        <v>0</v>
      </c>
      <c r="G693" s="51" t="str">
        <f t="shared" si="82"/>
        <v>Normal</v>
      </c>
      <c r="H693" s="133">
        <f t="shared" si="83"/>
        <v>0</v>
      </c>
      <c r="I693" s="51" t="str">
        <f t="shared" si="84"/>
        <v>Nominal</v>
      </c>
      <c r="J693" s="132">
        <f t="shared" si="85"/>
        <v>0</v>
      </c>
      <c r="K693" s="156">
        <f>VLOOKUP(J693,'Radiation Sickness'!$B$5:$F$12,3,TRUE)</f>
        <v>0</v>
      </c>
      <c r="L693" s="156" t="str">
        <f>VLOOKUP(J693,'Radiation Sickness'!$B$5:$F$12,4,TRUE)</f>
        <v>1. Elevated</v>
      </c>
    </row>
    <row r="694" spans="2:12" ht="12.75">
      <c r="B694" s="82">
        <f t="shared" si="80"/>
        <v>3.3340100629179643</v>
      </c>
      <c r="C694" s="79">
        <f t="shared" si="79"/>
        <v>657</v>
      </c>
      <c r="D694" s="48">
        <f>IF(C694&lt;=Configure!$E$54,C694/24,IF(C694&lt;=Configure!$E$55,C694/Configure!$E$54,C694/Configure!$E$55))</f>
        <v>27.375</v>
      </c>
      <c r="E694" s="54" t="str">
        <f>IF(C694&lt;=Configure!$E$54,Configure!$H$54,IF(C694&lt;=Configure!$E$55,Configure!$H$55,Configure!$H$56))</f>
        <v>Days</v>
      </c>
      <c r="F694" s="50">
        <f t="shared" si="81"/>
        <v>0</v>
      </c>
      <c r="G694" s="51" t="str">
        <f t="shared" si="82"/>
        <v>Normal</v>
      </c>
      <c r="H694" s="133">
        <f t="shared" si="83"/>
        <v>0</v>
      </c>
      <c r="I694" s="51" t="str">
        <f t="shared" si="84"/>
        <v>Nominal</v>
      </c>
      <c r="J694" s="132">
        <f t="shared" si="85"/>
        <v>0</v>
      </c>
      <c r="K694" s="156">
        <f>VLOOKUP(J694,'Radiation Sickness'!$B$5:$F$12,3,TRUE)</f>
        <v>0</v>
      </c>
      <c r="L694" s="156" t="str">
        <f>VLOOKUP(J694,'Radiation Sickness'!$B$5:$F$12,4,TRUE)</f>
        <v>1. Elevated</v>
      </c>
    </row>
    <row r="695" spans="2:12" ht="12.75">
      <c r="B695" s="82">
        <f t="shared" si="80"/>
        <v>3.3347916575056926</v>
      </c>
      <c r="C695" s="79">
        <f t="shared" si="79"/>
        <v>658</v>
      </c>
      <c r="D695" s="48">
        <f>IF(C695&lt;=Configure!$E$54,C695/24,IF(C695&lt;=Configure!$E$55,C695/Configure!$E$54,C695/Configure!$E$55))</f>
        <v>27.416666666666668</v>
      </c>
      <c r="E695" s="54" t="str">
        <f>IF(C695&lt;=Configure!$E$54,Configure!$H$54,IF(C695&lt;=Configure!$E$55,Configure!$H$55,Configure!$H$56))</f>
        <v>Days</v>
      </c>
      <c r="F695" s="50">
        <f t="shared" si="81"/>
        <v>0</v>
      </c>
      <c r="G695" s="51" t="str">
        <f t="shared" si="82"/>
        <v>Normal</v>
      </c>
      <c r="H695" s="133">
        <f t="shared" si="83"/>
        <v>0</v>
      </c>
      <c r="I695" s="51" t="str">
        <f t="shared" si="84"/>
        <v>Nominal</v>
      </c>
      <c r="J695" s="132">
        <f t="shared" si="85"/>
        <v>0</v>
      </c>
      <c r="K695" s="156">
        <f>VLOOKUP(J695,'Radiation Sickness'!$B$5:$F$12,3,TRUE)</f>
        <v>0</v>
      </c>
      <c r="L695" s="156" t="str">
        <f>VLOOKUP(J695,'Radiation Sickness'!$B$5:$F$12,4,TRUE)</f>
        <v>1. Elevated</v>
      </c>
    </row>
    <row r="696" spans="2:12" ht="12.75">
      <c r="B696" s="82">
        <f t="shared" si="80"/>
        <v>3.335572065161168</v>
      </c>
      <c r="C696" s="79">
        <f t="shared" si="79"/>
        <v>659</v>
      </c>
      <c r="D696" s="48">
        <f>IF(C696&lt;=Configure!$E$54,C696/24,IF(C696&lt;=Configure!$E$55,C696/Configure!$E$54,C696/Configure!$E$55))</f>
        <v>27.458333333333332</v>
      </c>
      <c r="E696" s="54" t="str">
        <f>IF(C696&lt;=Configure!$E$54,Configure!$H$54,IF(C696&lt;=Configure!$E$55,Configure!$H$55,Configure!$H$56))</f>
        <v>Days</v>
      </c>
      <c r="F696" s="50">
        <f t="shared" si="81"/>
        <v>0</v>
      </c>
      <c r="G696" s="51" t="str">
        <f t="shared" si="82"/>
        <v>Normal</v>
      </c>
      <c r="H696" s="133">
        <f t="shared" si="83"/>
        <v>0</v>
      </c>
      <c r="I696" s="51" t="str">
        <f t="shared" si="84"/>
        <v>Nominal</v>
      </c>
      <c r="J696" s="132">
        <f t="shared" si="85"/>
        <v>0</v>
      </c>
      <c r="K696" s="156">
        <f>VLOOKUP(J696,'Radiation Sickness'!$B$5:$F$12,3,TRUE)</f>
        <v>0</v>
      </c>
      <c r="L696" s="156" t="str">
        <f>VLOOKUP(J696,'Radiation Sickness'!$B$5:$F$12,4,TRUE)</f>
        <v>1. Elevated</v>
      </c>
    </row>
    <row r="697" spans="2:12" ht="12.75">
      <c r="B697" s="82">
        <f t="shared" si="80"/>
        <v>3.336351289483884</v>
      </c>
      <c r="C697" s="79">
        <f t="shared" si="79"/>
        <v>660</v>
      </c>
      <c r="D697" s="48">
        <f>IF(C697&lt;=Configure!$E$54,C697/24,IF(C697&lt;=Configure!$E$55,C697/Configure!$E$54,C697/Configure!$E$55))</f>
        <v>27.5</v>
      </c>
      <c r="E697" s="54" t="str">
        <f>IF(C697&lt;=Configure!$E$54,Configure!$H$54,IF(C697&lt;=Configure!$E$55,Configure!$H$55,Configure!$H$56))</f>
        <v>Days</v>
      </c>
      <c r="F697" s="50">
        <f t="shared" si="81"/>
        <v>0</v>
      </c>
      <c r="G697" s="51" t="str">
        <f t="shared" si="82"/>
        <v>Normal</v>
      </c>
      <c r="H697" s="133">
        <f t="shared" si="83"/>
        <v>0</v>
      </c>
      <c r="I697" s="51" t="str">
        <f t="shared" si="84"/>
        <v>Nominal</v>
      </c>
      <c r="J697" s="132">
        <f t="shared" si="85"/>
        <v>0</v>
      </c>
      <c r="K697" s="156">
        <f>VLOOKUP(J697,'Radiation Sickness'!$B$5:$F$12,3,TRUE)</f>
        <v>0</v>
      </c>
      <c r="L697" s="156" t="str">
        <f>VLOOKUP(J697,'Radiation Sickness'!$B$5:$F$12,4,TRUE)</f>
        <v>1. Elevated</v>
      </c>
    </row>
    <row r="698" spans="2:12" ht="12.75">
      <c r="B698" s="82">
        <f t="shared" si="80"/>
        <v>3.337129334056985</v>
      </c>
      <c r="C698" s="79">
        <f t="shared" si="79"/>
        <v>661</v>
      </c>
      <c r="D698" s="48">
        <f>IF(C698&lt;=Configure!$E$54,C698/24,IF(C698&lt;=Configure!$E$55,C698/Configure!$E$54,C698/Configure!$E$55))</f>
        <v>27.541666666666668</v>
      </c>
      <c r="E698" s="54" t="str">
        <f>IF(C698&lt;=Configure!$E$54,Configure!$H$54,IF(C698&lt;=Configure!$E$55,Configure!$H$55,Configure!$H$56))</f>
        <v>Days</v>
      </c>
      <c r="F698" s="50">
        <f t="shared" si="81"/>
        <v>0</v>
      </c>
      <c r="G698" s="51" t="str">
        <f t="shared" si="82"/>
        <v>Normal</v>
      </c>
      <c r="H698" s="133">
        <f t="shared" si="83"/>
        <v>0</v>
      </c>
      <c r="I698" s="51" t="str">
        <f t="shared" si="84"/>
        <v>Nominal</v>
      </c>
      <c r="J698" s="132">
        <f t="shared" si="85"/>
        <v>0</v>
      </c>
      <c r="K698" s="156">
        <f>VLOOKUP(J698,'Radiation Sickness'!$B$5:$F$12,3,TRUE)</f>
        <v>0</v>
      </c>
      <c r="L698" s="156" t="str">
        <f>VLOOKUP(J698,'Radiation Sickness'!$B$5:$F$12,4,TRUE)</f>
        <v>1. Elevated</v>
      </c>
    </row>
    <row r="699" spans="2:12" ht="12.75">
      <c r="B699" s="82">
        <f t="shared" si="80"/>
        <v>3.337906202447366</v>
      </c>
      <c r="C699" s="79">
        <f t="shared" si="79"/>
        <v>662</v>
      </c>
      <c r="D699" s="48">
        <f>IF(C699&lt;=Configure!$E$54,C699/24,IF(C699&lt;=Configure!$E$55,C699/Configure!$E$54,C699/Configure!$E$55))</f>
        <v>27.583333333333332</v>
      </c>
      <c r="E699" s="54" t="str">
        <f>IF(C699&lt;=Configure!$E$54,Configure!$H$54,IF(C699&lt;=Configure!$E$55,Configure!$H$55,Configure!$H$56))</f>
        <v>Days</v>
      </c>
      <c r="F699" s="50">
        <f t="shared" si="81"/>
        <v>0</v>
      </c>
      <c r="G699" s="51" t="str">
        <f t="shared" si="82"/>
        <v>Normal</v>
      </c>
      <c r="H699" s="133">
        <f t="shared" si="83"/>
        <v>0</v>
      </c>
      <c r="I699" s="51" t="str">
        <f t="shared" si="84"/>
        <v>Nominal</v>
      </c>
      <c r="J699" s="132">
        <f t="shared" si="85"/>
        <v>0</v>
      </c>
      <c r="K699" s="156">
        <f>VLOOKUP(J699,'Radiation Sickness'!$B$5:$F$12,3,TRUE)</f>
        <v>0</v>
      </c>
      <c r="L699" s="156" t="str">
        <f>VLOOKUP(J699,'Radiation Sickness'!$B$5:$F$12,4,TRUE)</f>
        <v>1. Elevated</v>
      </c>
    </row>
    <row r="700" spans="2:12" ht="12.75">
      <c r="B700" s="82">
        <f t="shared" si="80"/>
        <v>3.338681898205768</v>
      </c>
      <c r="C700" s="79">
        <f t="shared" si="79"/>
        <v>663</v>
      </c>
      <c r="D700" s="48">
        <f>IF(C700&lt;=Configure!$E$54,C700/24,IF(C700&lt;=Configure!$E$55,C700/Configure!$E$54,C700/Configure!$E$55))</f>
        <v>27.625</v>
      </c>
      <c r="E700" s="54" t="str">
        <f>IF(C700&lt;=Configure!$E$54,Configure!$H$54,IF(C700&lt;=Configure!$E$55,Configure!$H$55,Configure!$H$56))</f>
        <v>Days</v>
      </c>
      <c r="F700" s="50">
        <f t="shared" si="81"/>
        <v>0</v>
      </c>
      <c r="G700" s="51" t="str">
        <f t="shared" si="82"/>
        <v>Normal</v>
      </c>
      <c r="H700" s="133">
        <f t="shared" si="83"/>
        <v>0</v>
      </c>
      <c r="I700" s="51" t="str">
        <f t="shared" si="84"/>
        <v>Nominal</v>
      </c>
      <c r="J700" s="132">
        <f t="shared" si="85"/>
        <v>0</v>
      </c>
      <c r="K700" s="156">
        <f>VLOOKUP(J700,'Radiation Sickness'!$B$5:$F$12,3,TRUE)</f>
        <v>0</v>
      </c>
      <c r="L700" s="156" t="str">
        <f>VLOOKUP(J700,'Radiation Sickness'!$B$5:$F$12,4,TRUE)</f>
        <v>1. Elevated</v>
      </c>
    </row>
    <row r="701" spans="2:12" ht="12.75">
      <c r="B701" s="82">
        <f t="shared" si="80"/>
        <v>3.3394564248668797</v>
      </c>
      <c r="C701" s="79">
        <f t="shared" si="79"/>
        <v>664</v>
      </c>
      <c r="D701" s="48">
        <f>IF(C701&lt;=Configure!$E$54,C701/24,IF(C701&lt;=Configure!$E$55,C701/Configure!$E$54,C701/Configure!$E$55))</f>
        <v>27.666666666666668</v>
      </c>
      <c r="E701" s="54" t="str">
        <f>IF(C701&lt;=Configure!$E$54,Configure!$H$54,IF(C701&lt;=Configure!$E$55,Configure!$H$55,Configure!$H$56))</f>
        <v>Days</v>
      </c>
      <c r="F701" s="50">
        <f t="shared" si="81"/>
        <v>0</v>
      </c>
      <c r="G701" s="51" t="str">
        <f t="shared" si="82"/>
        <v>Normal</v>
      </c>
      <c r="H701" s="133">
        <f t="shared" si="83"/>
        <v>0</v>
      </c>
      <c r="I701" s="51" t="str">
        <f t="shared" si="84"/>
        <v>Nominal</v>
      </c>
      <c r="J701" s="132">
        <f t="shared" si="85"/>
        <v>0</v>
      </c>
      <c r="K701" s="156">
        <f>VLOOKUP(J701,'Radiation Sickness'!$B$5:$F$12,3,TRUE)</f>
        <v>0</v>
      </c>
      <c r="L701" s="156" t="str">
        <f>VLOOKUP(J701,'Radiation Sickness'!$B$5:$F$12,4,TRUE)</f>
        <v>1. Elevated</v>
      </c>
    </row>
    <row r="702" spans="2:12" ht="12.75">
      <c r="B702" s="82">
        <f t="shared" si="80"/>
        <v>3.3402297859494308</v>
      </c>
      <c r="C702" s="79">
        <f t="shared" si="79"/>
        <v>665</v>
      </c>
      <c r="D702" s="48">
        <f>IF(C702&lt;=Configure!$E$54,C702/24,IF(C702&lt;=Configure!$E$55,C702/Configure!$E$54,C702/Configure!$E$55))</f>
        <v>27.708333333333332</v>
      </c>
      <c r="E702" s="54" t="str">
        <f>IF(C702&lt;=Configure!$E$54,Configure!$H$54,IF(C702&lt;=Configure!$E$55,Configure!$H$55,Configure!$H$56))</f>
        <v>Days</v>
      </c>
      <c r="F702" s="50">
        <f t="shared" si="81"/>
        <v>0</v>
      </c>
      <c r="G702" s="51" t="str">
        <f t="shared" si="82"/>
        <v>Normal</v>
      </c>
      <c r="H702" s="133">
        <f t="shared" si="83"/>
        <v>0</v>
      </c>
      <c r="I702" s="51" t="str">
        <f t="shared" si="84"/>
        <v>Nominal</v>
      </c>
      <c r="J702" s="132">
        <f t="shared" si="85"/>
        <v>0</v>
      </c>
      <c r="K702" s="156">
        <f>VLOOKUP(J702,'Radiation Sickness'!$B$5:$F$12,3,TRUE)</f>
        <v>0</v>
      </c>
      <c r="L702" s="156" t="str">
        <f>VLOOKUP(J702,'Radiation Sickness'!$B$5:$F$12,4,TRUE)</f>
        <v>1. Elevated</v>
      </c>
    </row>
    <row r="703" spans="2:12" ht="12.75">
      <c r="B703" s="82">
        <f t="shared" si="80"/>
        <v>3.341001984956289</v>
      </c>
      <c r="C703" s="79">
        <f t="shared" si="79"/>
        <v>666</v>
      </c>
      <c r="D703" s="48">
        <f>IF(C703&lt;=Configure!$E$54,C703/24,IF(C703&lt;=Configure!$E$55,C703/Configure!$E$54,C703/Configure!$E$55))</f>
        <v>27.75</v>
      </c>
      <c r="E703" s="54" t="str">
        <f>IF(C703&lt;=Configure!$E$54,Configure!$H$54,IF(C703&lt;=Configure!$E$55,Configure!$H$55,Configure!$H$56))</f>
        <v>Days</v>
      </c>
      <c r="F703" s="50">
        <f t="shared" si="81"/>
        <v>0</v>
      </c>
      <c r="G703" s="51" t="str">
        <f t="shared" si="82"/>
        <v>Normal</v>
      </c>
      <c r="H703" s="133">
        <f t="shared" si="83"/>
        <v>0</v>
      </c>
      <c r="I703" s="51" t="str">
        <f t="shared" si="84"/>
        <v>Nominal</v>
      </c>
      <c r="J703" s="132">
        <f t="shared" si="85"/>
        <v>0</v>
      </c>
      <c r="K703" s="156">
        <f>VLOOKUP(J703,'Radiation Sickness'!$B$5:$F$12,3,TRUE)</f>
        <v>0</v>
      </c>
      <c r="L703" s="156" t="str">
        <f>VLOOKUP(J703,'Radiation Sickness'!$B$5:$F$12,4,TRUE)</f>
        <v>1. Elevated</v>
      </c>
    </row>
    <row r="704" spans="2:12" ht="12.75">
      <c r="B704" s="82">
        <f t="shared" si="80"/>
        <v>3.341773025374554</v>
      </c>
      <c r="C704" s="79">
        <f t="shared" si="79"/>
        <v>667</v>
      </c>
      <c r="D704" s="48">
        <f>IF(C704&lt;=Configure!$E$54,C704/24,IF(C704&lt;=Configure!$E$55,C704/Configure!$E$54,C704/Configure!$E$55))</f>
        <v>27.791666666666668</v>
      </c>
      <c r="E704" s="54" t="str">
        <f>IF(C704&lt;=Configure!$E$54,Configure!$H$54,IF(C704&lt;=Configure!$E$55,Configure!$H$55,Configure!$H$56))</f>
        <v>Days</v>
      </c>
      <c r="F704" s="50">
        <f t="shared" si="81"/>
        <v>0</v>
      </c>
      <c r="G704" s="51" t="str">
        <f t="shared" si="82"/>
        <v>Normal</v>
      </c>
      <c r="H704" s="133">
        <f t="shared" si="83"/>
        <v>0</v>
      </c>
      <c r="I704" s="51" t="str">
        <f t="shared" si="84"/>
        <v>Nominal</v>
      </c>
      <c r="J704" s="132">
        <f t="shared" si="85"/>
        <v>0</v>
      </c>
      <c r="K704" s="156">
        <f>VLOOKUP(J704,'Radiation Sickness'!$B$5:$F$12,3,TRUE)</f>
        <v>0</v>
      </c>
      <c r="L704" s="156" t="str">
        <f>VLOOKUP(J704,'Radiation Sickness'!$B$5:$F$12,4,TRUE)</f>
        <v>1. Elevated</v>
      </c>
    </row>
    <row r="705" spans="2:12" ht="12.75">
      <c r="B705" s="82">
        <f t="shared" si="80"/>
        <v>3.3425429106756557</v>
      </c>
      <c r="C705" s="79">
        <f aca="true" t="shared" si="86" ref="C705:C757">$C$31+C704</f>
        <v>668</v>
      </c>
      <c r="D705" s="48">
        <f>IF(C705&lt;=Configure!$E$54,C705/24,IF(C705&lt;=Configure!$E$55,C705/Configure!$E$54,C705/Configure!$E$55))</f>
        <v>27.833333333333332</v>
      </c>
      <c r="E705" s="54" t="str">
        <f>IF(C705&lt;=Configure!$E$54,Configure!$H$54,IF(C705&lt;=Configure!$E$55,Configure!$H$55,Configure!$H$56))</f>
        <v>Days</v>
      </c>
      <c r="F705" s="50">
        <f t="shared" si="81"/>
        <v>0</v>
      </c>
      <c r="G705" s="51" t="str">
        <f t="shared" si="82"/>
        <v>Normal</v>
      </c>
      <c r="H705" s="133">
        <f t="shared" si="83"/>
        <v>0</v>
      </c>
      <c r="I705" s="51" t="str">
        <f t="shared" si="84"/>
        <v>Nominal</v>
      </c>
      <c r="J705" s="132">
        <f t="shared" si="85"/>
        <v>0</v>
      </c>
      <c r="K705" s="156">
        <f>VLOOKUP(J705,'Radiation Sickness'!$B$5:$F$12,3,TRUE)</f>
        <v>0</v>
      </c>
      <c r="L705" s="156" t="str">
        <f>VLOOKUP(J705,'Radiation Sickness'!$B$5:$F$12,4,TRUE)</f>
        <v>1. Elevated</v>
      </c>
    </row>
    <row r="706" spans="2:12" ht="12.75">
      <c r="B706" s="82">
        <f t="shared" si="80"/>
        <v>3.3433116443154436</v>
      </c>
      <c r="C706" s="79">
        <f t="shared" si="86"/>
        <v>669</v>
      </c>
      <c r="D706" s="48">
        <f>IF(C706&lt;=Configure!$E$54,C706/24,IF(C706&lt;=Configure!$E$55,C706/Configure!$E$54,C706/Configure!$E$55))</f>
        <v>27.875</v>
      </c>
      <c r="E706" s="54" t="str">
        <f>IF(C706&lt;=Configure!$E$54,Configure!$H$54,IF(C706&lt;=Configure!$E$55,Configure!$H$55,Configure!$H$56))</f>
        <v>Days</v>
      </c>
      <c r="F706" s="50">
        <f t="shared" si="81"/>
        <v>0</v>
      </c>
      <c r="G706" s="51" t="str">
        <f t="shared" si="82"/>
        <v>Normal</v>
      </c>
      <c r="H706" s="133">
        <f t="shared" si="83"/>
        <v>0</v>
      </c>
      <c r="I706" s="51" t="str">
        <f t="shared" si="84"/>
        <v>Nominal</v>
      </c>
      <c r="J706" s="132">
        <f t="shared" si="85"/>
        <v>0</v>
      </c>
      <c r="K706" s="156">
        <f>VLOOKUP(J706,'Radiation Sickness'!$B$5:$F$12,3,TRUE)</f>
        <v>0</v>
      </c>
      <c r="L706" s="156" t="str">
        <f>VLOOKUP(J706,'Radiation Sickness'!$B$5:$F$12,4,TRUE)</f>
        <v>1. Elevated</v>
      </c>
    </row>
    <row r="707" spans="2:12" ht="12.75">
      <c r="B707" s="82">
        <f t="shared" si="80"/>
        <v>3.3440792297342807</v>
      </c>
      <c r="C707" s="79">
        <f t="shared" si="86"/>
        <v>670</v>
      </c>
      <c r="D707" s="48">
        <f>IF(C707&lt;=Configure!$E$54,C707/24,IF(C707&lt;=Configure!$E$55,C707/Configure!$E$54,C707/Configure!$E$55))</f>
        <v>27.916666666666668</v>
      </c>
      <c r="E707" s="54" t="str">
        <f>IF(C707&lt;=Configure!$E$54,Configure!$H$54,IF(C707&lt;=Configure!$E$55,Configure!$H$55,Configure!$H$56))</f>
        <v>Days</v>
      </c>
      <c r="F707" s="50">
        <f t="shared" si="81"/>
        <v>0</v>
      </c>
      <c r="G707" s="51" t="str">
        <f t="shared" si="82"/>
        <v>Normal</v>
      </c>
      <c r="H707" s="133">
        <f t="shared" si="83"/>
        <v>0</v>
      </c>
      <c r="I707" s="51" t="str">
        <f t="shared" si="84"/>
        <v>Nominal</v>
      </c>
      <c r="J707" s="132">
        <f t="shared" si="85"/>
        <v>0</v>
      </c>
      <c r="K707" s="156">
        <f>VLOOKUP(J707,'Radiation Sickness'!$B$5:$F$12,3,TRUE)</f>
        <v>0</v>
      </c>
      <c r="L707" s="156" t="str">
        <f>VLOOKUP(J707,'Radiation Sickness'!$B$5:$F$12,4,TRUE)</f>
        <v>1. Elevated</v>
      </c>
    </row>
    <row r="708" spans="2:12" ht="12.75">
      <c r="B708" s="82">
        <f t="shared" si="80"/>
        <v>3.3448456703571403</v>
      </c>
      <c r="C708" s="79">
        <f t="shared" si="86"/>
        <v>671</v>
      </c>
      <c r="D708" s="48">
        <f>IF(C708&lt;=Configure!$E$54,C708/24,IF(C708&lt;=Configure!$E$55,C708/Configure!$E$54,C708/Configure!$E$55))</f>
        <v>27.958333333333332</v>
      </c>
      <c r="E708" s="54" t="str">
        <f>IF(C708&lt;=Configure!$E$54,Configure!$H$54,IF(C708&lt;=Configure!$E$55,Configure!$H$55,Configure!$H$56))</f>
        <v>Days</v>
      </c>
      <c r="F708" s="50">
        <f t="shared" si="81"/>
        <v>0</v>
      </c>
      <c r="G708" s="51" t="str">
        <f t="shared" si="82"/>
        <v>Normal</v>
      </c>
      <c r="H708" s="133">
        <f t="shared" si="83"/>
        <v>0</v>
      </c>
      <c r="I708" s="51" t="str">
        <f t="shared" si="84"/>
        <v>Nominal</v>
      </c>
      <c r="J708" s="132">
        <f t="shared" si="85"/>
        <v>0</v>
      </c>
      <c r="K708" s="156">
        <f>VLOOKUP(J708,'Radiation Sickness'!$B$5:$F$12,3,TRUE)</f>
        <v>0</v>
      </c>
      <c r="L708" s="156" t="str">
        <f>VLOOKUP(J708,'Radiation Sickness'!$B$5:$F$12,4,TRUE)</f>
        <v>1. Elevated</v>
      </c>
    </row>
    <row r="709" spans="2:12" ht="12.75">
      <c r="B709" s="82">
        <f t="shared" si="80"/>
        <v>3.3456109695936904</v>
      </c>
      <c r="C709" s="79">
        <f t="shared" si="86"/>
        <v>672</v>
      </c>
      <c r="D709" s="48">
        <f>IF(C709&lt;=Configure!$E$54,C709/24,IF(C709&lt;=Configure!$E$55,C709/Configure!$E$54,C709/Configure!$E$55))</f>
        <v>28</v>
      </c>
      <c r="E709" s="54" t="str">
        <f>IF(C709&lt;=Configure!$E$54,Configure!$H$54,IF(C709&lt;=Configure!$E$55,Configure!$H$55,Configure!$H$56))</f>
        <v>Days</v>
      </c>
      <c r="F709" s="50">
        <f t="shared" si="81"/>
        <v>0</v>
      </c>
      <c r="G709" s="51" t="str">
        <f t="shared" si="82"/>
        <v>Normal</v>
      </c>
      <c r="H709" s="133">
        <f t="shared" si="83"/>
        <v>0</v>
      </c>
      <c r="I709" s="51" t="str">
        <f t="shared" si="84"/>
        <v>Nominal</v>
      </c>
      <c r="J709" s="132">
        <f t="shared" si="85"/>
        <v>0</v>
      </c>
      <c r="K709" s="156">
        <f>VLOOKUP(J709,'Radiation Sickness'!$B$5:$F$12,3,TRUE)</f>
        <v>0</v>
      </c>
      <c r="L709" s="156" t="str">
        <f>VLOOKUP(J709,'Radiation Sickness'!$B$5:$F$12,4,TRUE)</f>
        <v>1. Elevated</v>
      </c>
    </row>
    <row r="710" spans="2:12" ht="12.75">
      <c r="B710" s="82">
        <f t="shared" si="80"/>
        <v>3.3463751308383918</v>
      </c>
      <c r="C710" s="79">
        <f t="shared" si="86"/>
        <v>673</v>
      </c>
      <c r="D710" s="48">
        <f>IF(C710&lt;=Configure!$E$54,C710/24,IF(C710&lt;=Configure!$E$55,C710/Configure!$E$54,C710/Configure!$E$55))</f>
        <v>28.041666666666668</v>
      </c>
      <c r="E710" s="54" t="str">
        <f>IF(C710&lt;=Configure!$E$54,Configure!$H$54,IF(C710&lt;=Configure!$E$55,Configure!$H$55,Configure!$H$56))</f>
        <v>Days</v>
      </c>
      <c r="F710" s="50">
        <f t="shared" si="81"/>
        <v>0</v>
      </c>
      <c r="G710" s="51" t="str">
        <f t="shared" si="82"/>
        <v>Normal</v>
      </c>
      <c r="H710" s="133">
        <f t="shared" si="83"/>
        <v>0</v>
      </c>
      <c r="I710" s="51" t="str">
        <f t="shared" si="84"/>
        <v>Nominal</v>
      </c>
      <c r="J710" s="132">
        <f t="shared" si="85"/>
        <v>0</v>
      </c>
      <c r="K710" s="156">
        <f>VLOOKUP(J710,'Radiation Sickness'!$B$5:$F$12,3,TRUE)</f>
        <v>0</v>
      </c>
      <c r="L710" s="156" t="str">
        <f>VLOOKUP(J710,'Radiation Sickness'!$B$5:$F$12,4,TRUE)</f>
        <v>1. Elevated</v>
      </c>
    </row>
    <row r="711" spans="2:12" ht="12.75">
      <c r="B711" s="82">
        <f t="shared" si="80"/>
        <v>3.347138157470582</v>
      </c>
      <c r="C711" s="79">
        <f t="shared" si="86"/>
        <v>674</v>
      </c>
      <c r="D711" s="48">
        <f>IF(C711&lt;=Configure!$E$54,C711/24,IF(C711&lt;=Configure!$E$55,C711/Configure!$E$54,C711/Configure!$E$55))</f>
        <v>28.083333333333332</v>
      </c>
      <c r="E711" s="54" t="str">
        <f>IF(C711&lt;=Configure!$E$54,Configure!$H$54,IF(C711&lt;=Configure!$E$55,Configure!$H$55,Configure!$H$56))</f>
        <v>Days</v>
      </c>
      <c r="F711" s="50">
        <f t="shared" si="81"/>
        <v>0</v>
      </c>
      <c r="G711" s="51" t="str">
        <f t="shared" si="82"/>
        <v>Normal</v>
      </c>
      <c r="H711" s="133">
        <f t="shared" si="83"/>
        <v>0</v>
      </c>
      <c r="I711" s="51" t="str">
        <f t="shared" si="84"/>
        <v>Nominal</v>
      </c>
      <c r="J711" s="132">
        <f t="shared" si="85"/>
        <v>0</v>
      </c>
      <c r="K711" s="156">
        <f>VLOOKUP(J711,'Radiation Sickness'!$B$5:$F$12,3,TRUE)</f>
        <v>0</v>
      </c>
      <c r="L711" s="156" t="str">
        <f>VLOOKUP(J711,'Radiation Sickness'!$B$5:$F$12,4,TRUE)</f>
        <v>1. Elevated</v>
      </c>
    </row>
    <row r="712" spans="2:12" ht="12.75">
      <c r="B712" s="82">
        <f t="shared" si="80"/>
        <v>3.3479000528545715</v>
      </c>
      <c r="C712" s="79">
        <f t="shared" si="86"/>
        <v>675</v>
      </c>
      <c r="D712" s="48">
        <f>IF(C712&lt;=Configure!$E$54,C712/24,IF(C712&lt;=Configure!$E$55,C712/Configure!$E$54,C712/Configure!$E$55))</f>
        <v>28.125</v>
      </c>
      <c r="E712" s="54" t="str">
        <f>IF(C712&lt;=Configure!$E$54,Configure!$H$54,IF(C712&lt;=Configure!$E$55,Configure!$H$55,Configure!$H$56))</f>
        <v>Days</v>
      </c>
      <c r="F712" s="50">
        <f t="shared" si="81"/>
        <v>0</v>
      </c>
      <c r="G712" s="51" t="str">
        <f t="shared" si="82"/>
        <v>Normal</v>
      </c>
      <c r="H712" s="133">
        <f t="shared" si="83"/>
        <v>0</v>
      </c>
      <c r="I712" s="51" t="str">
        <f t="shared" si="84"/>
        <v>Nominal</v>
      </c>
      <c r="J712" s="132">
        <f t="shared" si="85"/>
        <v>0</v>
      </c>
      <c r="K712" s="156">
        <f>VLOOKUP(J712,'Radiation Sickness'!$B$5:$F$12,3,TRUE)</f>
        <v>0</v>
      </c>
      <c r="L712" s="156" t="str">
        <f>VLOOKUP(J712,'Radiation Sickness'!$B$5:$F$12,4,TRUE)</f>
        <v>1. Elevated</v>
      </c>
    </row>
    <row r="713" spans="2:12" ht="12.75">
      <c r="B713" s="82">
        <f t="shared" si="80"/>
        <v>3.348660820339726</v>
      </c>
      <c r="C713" s="79">
        <f t="shared" si="86"/>
        <v>676</v>
      </c>
      <c r="D713" s="48">
        <f>IF(C713&lt;=Configure!$E$54,C713/24,IF(C713&lt;=Configure!$E$55,C713/Configure!$E$54,C713/Configure!$E$55))</f>
        <v>28.166666666666668</v>
      </c>
      <c r="E713" s="54" t="str">
        <f>IF(C713&lt;=Configure!$E$54,Configure!$H$54,IF(C713&lt;=Configure!$E$55,Configure!$H$55,Configure!$H$56))</f>
        <v>Days</v>
      </c>
      <c r="F713" s="50">
        <f t="shared" si="81"/>
        <v>0</v>
      </c>
      <c r="G713" s="51" t="str">
        <f t="shared" si="82"/>
        <v>Normal</v>
      </c>
      <c r="H713" s="133">
        <f t="shared" si="83"/>
        <v>0</v>
      </c>
      <c r="I713" s="51" t="str">
        <f t="shared" si="84"/>
        <v>Nominal</v>
      </c>
      <c r="J713" s="132">
        <f t="shared" si="85"/>
        <v>0</v>
      </c>
      <c r="K713" s="156">
        <f>VLOOKUP(J713,'Radiation Sickness'!$B$5:$F$12,3,TRUE)</f>
        <v>0</v>
      </c>
      <c r="L713" s="156" t="str">
        <f>VLOOKUP(J713,'Radiation Sickness'!$B$5:$F$12,4,TRUE)</f>
        <v>1. Elevated</v>
      </c>
    </row>
    <row r="714" spans="2:12" ht="12.75">
      <c r="B714" s="82">
        <f t="shared" si="80"/>
        <v>3.3494204632605613</v>
      </c>
      <c r="C714" s="79">
        <f t="shared" si="86"/>
        <v>677</v>
      </c>
      <c r="D714" s="48">
        <f>IF(C714&lt;=Configure!$E$54,C714/24,IF(C714&lt;=Configure!$E$55,C714/Configure!$E$54,C714/Configure!$E$55))</f>
        <v>28.208333333333332</v>
      </c>
      <c r="E714" s="54" t="str">
        <f>IF(C714&lt;=Configure!$E$54,Configure!$H$54,IF(C714&lt;=Configure!$E$55,Configure!$H$55,Configure!$H$56))</f>
        <v>Days</v>
      </c>
      <c r="F714" s="50">
        <f t="shared" si="81"/>
        <v>0</v>
      </c>
      <c r="G714" s="51" t="str">
        <f t="shared" si="82"/>
        <v>Normal</v>
      </c>
      <c r="H714" s="133">
        <f t="shared" si="83"/>
        <v>0</v>
      </c>
      <c r="I714" s="51" t="str">
        <f t="shared" si="84"/>
        <v>Nominal</v>
      </c>
      <c r="J714" s="132">
        <f t="shared" si="85"/>
        <v>0</v>
      </c>
      <c r="K714" s="156">
        <f>VLOOKUP(J714,'Radiation Sickness'!$B$5:$F$12,3,TRUE)</f>
        <v>0</v>
      </c>
      <c r="L714" s="156" t="str">
        <f>VLOOKUP(J714,'Radiation Sickness'!$B$5:$F$12,4,TRUE)</f>
        <v>1. Elevated</v>
      </c>
    </row>
    <row r="715" spans="2:12" ht="12.75">
      <c r="B715" s="82">
        <f t="shared" si="80"/>
        <v>3.350178984936825</v>
      </c>
      <c r="C715" s="79">
        <f t="shared" si="86"/>
        <v>678</v>
      </c>
      <c r="D715" s="48">
        <f>IF(C715&lt;=Configure!$E$54,C715/24,IF(C715&lt;=Configure!$E$55,C715/Configure!$E$54,C715/Configure!$E$55))</f>
        <v>28.25</v>
      </c>
      <c r="E715" s="54" t="str">
        <f>IF(C715&lt;=Configure!$E$54,Configure!$H$54,IF(C715&lt;=Configure!$E$55,Configure!$H$55,Configure!$H$56))</f>
        <v>Days</v>
      </c>
      <c r="F715" s="50">
        <f t="shared" si="81"/>
        <v>0</v>
      </c>
      <c r="G715" s="51" t="str">
        <f t="shared" si="82"/>
        <v>Normal</v>
      </c>
      <c r="H715" s="133">
        <f t="shared" si="83"/>
        <v>0</v>
      </c>
      <c r="I715" s="51" t="str">
        <f t="shared" si="84"/>
        <v>Nominal</v>
      </c>
      <c r="J715" s="132">
        <f t="shared" si="85"/>
        <v>0</v>
      </c>
      <c r="K715" s="156">
        <f>VLOOKUP(J715,'Radiation Sickness'!$B$5:$F$12,3,TRUE)</f>
        <v>0</v>
      </c>
      <c r="L715" s="156" t="str">
        <f>VLOOKUP(J715,'Radiation Sickness'!$B$5:$F$12,4,TRUE)</f>
        <v>1. Elevated</v>
      </c>
    </row>
    <row r="716" spans="2:12" ht="12.75">
      <c r="B716" s="82">
        <f t="shared" si="80"/>
        <v>3.350936388673589</v>
      </c>
      <c r="C716" s="79">
        <f t="shared" si="86"/>
        <v>679</v>
      </c>
      <c r="D716" s="48">
        <f>IF(C716&lt;=Configure!$E$54,C716/24,IF(C716&lt;=Configure!$E$55,C716/Configure!$E$54,C716/Configure!$E$55))</f>
        <v>28.291666666666668</v>
      </c>
      <c r="E716" s="54" t="str">
        <f>IF(C716&lt;=Configure!$E$54,Configure!$H$54,IF(C716&lt;=Configure!$E$55,Configure!$H$55,Configure!$H$56))</f>
        <v>Days</v>
      </c>
      <c r="F716" s="50">
        <f t="shared" si="81"/>
        <v>0</v>
      </c>
      <c r="G716" s="51" t="str">
        <f t="shared" si="82"/>
        <v>Normal</v>
      </c>
      <c r="H716" s="133">
        <f t="shared" si="83"/>
        <v>0</v>
      </c>
      <c r="I716" s="51" t="str">
        <f t="shared" si="84"/>
        <v>Nominal</v>
      </c>
      <c r="J716" s="132">
        <f t="shared" si="85"/>
        <v>0</v>
      </c>
      <c r="K716" s="156">
        <f>VLOOKUP(J716,'Radiation Sickness'!$B$5:$F$12,3,TRUE)</f>
        <v>0</v>
      </c>
      <c r="L716" s="156" t="str">
        <f>VLOOKUP(J716,'Radiation Sickness'!$B$5:$F$12,4,TRUE)</f>
        <v>1. Elevated</v>
      </c>
    </row>
    <row r="717" spans="2:12" ht="12.75">
      <c r="B717" s="82">
        <f aca="true" t="shared" si="87" ref="B717:B757">LOG(C717,7)</f>
        <v>3.35169267776133</v>
      </c>
      <c r="C717" s="79">
        <f t="shared" si="86"/>
        <v>680</v>
      </c>
      <c r="D717" s="48">
        <f>IF(C717&lt;=Configure!$E$54,C717/24,IF(C717&lt;=Configure!$E$55,C717/Configure!$E$54,C717/Configure!$E$55))</f>
        <v>28.333333333333332</v>
      </c>
      <c r="E717" s="54" t="str">
        <f>IF(C717&lt;=Configure!$E$54,Configure!$H$54,IF(C717&lt;=Configure!$E$55,Configure!$H$55,Configure!$H$56))</f>
        <v>Days</v>
      </c>
      <c r="F717" s="50">
        <f aca="true" t="shared" si="88" ref="F717:F757">$C$30/(10^B717)</f>
        <v>0</v>
      </c>
      <c r="G717" s="51" t="str">
        <f aca="true" t="shared" si="89" ref="G717:G757">IF(F717&lt;=$N$41,IF(F717&lt;=$N$42,IF(F717&lt;=$N$43,IF(F717&lt;=$N$44,$S$44,$S$43),$S$42),$S$41),$S$40)</f>
        <v>Normal</v>
      </c>
      <c r="H717" s="133">
        <f aca="true" t="shared" si="90" ref="H717:H757">F717/$C$26</f>
        <v>0</v>
      </c>
      <c r="I717" s="51" t="str">
        <f aca="true" t="shared" si="91" ref="I717:I757">IF(H717&lt;=$N$49,IF(H717&lt;=$N$50,IF(H717&lt;=$N$51,IF(H717&lt;=$N$52,$S$52,$S$51),$S$50),$S$49),$S$48)</f>
        <v>Nominal</v>
      </c>
      <c r="J717" s="132">
        <f aca="true" t="shared" si="92" ref="J717:J757">J716+H717</f>
        <v>0</v>
      </c>
      <c r="K717" s="156">
        <f>VLOOKUP(J717,'Radiation Sickness'!$B$5:$F$12,3,TRUE)</f>
        <v>0</v>
      </c>
      <c r="L717" s="156" t="str">
        <f>VLOOKUP(J717,'Radiation Sickness'!$B$5:$F$12,4,TRUE)</f>
        <v>1. Elevated</v>
      </c>
    </row>
    <row r="718" spans="2:12" ht="12.75">
      <c r="B718" s="82">
        <f t="shared" si="87"/>
        <v>3.3524478554760226</v>
      </c>
      <c r="C718" s="79">
        <f t="shared" si="86"/>
        <v>681</v>
      </c>
      <c r="D718" s="48">
        <f>IF(C718&lt;=Configure!$E$54,C718/24,IF(C718&lt;=Configure!$E$55,C718/Configure!$E$54,C718/Configure!$E$55))</f>
        <v>28.375</v>
      </c>
      <c r="E718" s="54" t="str">
        <f>IF(C718&lt;=Configure!$E$54,Configure!$H$54,IF(C718&lt;=Configure!$E$55,Configure!$H$55,Configure!$H$56))</f>
        <v>Days</v>
      </c>
      <c r="F718" s="50">
        <f t="shared" si="88"/>
        <v>0</v>
      </c>
      <c r="G718" s="51" t="str">
        <f t="shared" si="89"/>
        <v>Normal</v>
      </c>
      <c r="H718" s="133">
        <f t="shared" si="90"/>
        <v>0</v>
      </c>
      <c r="I718" s="51" t="str">
        <f t="shared" si="91"/>
        <v>Nominal</v>
      </c>
      <c r="J718" s="132">
        <f t="shared" si="92"/>
        <v>0</v>
      </c>
      <c r="K718" s="156">
        <f>VLOOKUP(J718,'Radiation Sickness'!$B$5:$F$12,3,TRUE)</f>
        <v>0</v>
      </c>
      <c r="L718" s="156" t="str">
        <f>VLOOKUP(J718,'Radiation Sickness'!$B$5:$F$12,4,TRUE)</f>
        <v>1. Elevated</v>
      </c>
    </row>
    <row r="719" spans="2:12" ht="12.75">
      <c r="B719" s="82">
        <f t="shared" si="87"/>
        <v>3.353201925079217</v>
      </c>
      <c r="C719" s="79">
        <f t="shared" si="86"/>
        <v>682</v>
      </c>
      <c r="D719" s="48">
        <f>IF(C719&lt;=Configure!$E$54,C719/24,IF(C719&lt;=Configure!$E$55,C719/Configure!$E$54,C719/Configure!$E$55))</f>
        <v>28.416666666666668</v>
      </c>
      <c r="E719" s="54" t="str">
        <f>IF(C719&lt;=Configure!$E$54,Configure!$H$54,IF(C719&lt;=Configure!$E$55,Configure!$H$55,Configure!$H$56))</f>
        <v>Days</v>
      </c>
      <c r="F719" s="50">
        <f t="shared" si="88"/>
        <v>0</v>
      </c>
      <c r="G719" s="51" t="str">
        <f t="shared" si="89"/>
        <v>Normal</v>
      </c>
      <c r="H719" s="133">
        <f t="shared" si="90"/>
        <v>0</v>
      </c>
      <c r="I719" s="51" t="str">
        <f t="shared" si="91"/>
        <v>Nominal</v>
      </c>
      <c r="J719" s="132">
        <f t="shared" si="92"/>
        <v>0</v>
      </c>
      <c r="K719" s="156">
        <f>VLOOKUP(J719,'Radiation Sickness'!$B$5:$F$12,3,TRUE)</f>
        <v>0</v>
      </c>
      <c r="L719" s="156" t="str">
        <f>VLOOKUP(J719,'Radiation Sickness'!$B$5:$F$12,4,TRUE)</f>
        <v>1. Elevated</v>
      </c>
    </row>
    <row r="720" spans="2:12" ht="12.75">
      <c r="B720" s="82">
        <f t="shared" si="87"/>
        <v>3.353954889818128</v>
      </c>
      <c r="C720" s="79">
        <f t="shared" si="86"/>
        <v>683</v>
      </c>
      <c r="D720" s="48">
        <f>IF(C720&lt;=Configure!$E$54,C720/24,IF(C720&lt;=Configure!$E$55,C720/Configure!$E$54,C720/Configure!$E$55))</f>
        <v>28.458333333333332</v>
      </c>
      <c r="E720" s="54" t="str">
        <f>IF(C720&lt;=Configure!$E$54,Configure!$H$54,IF(C720&lt;=Configure!$E$55,Configure!$H$55,Configure!$H$56))</f>
        <v>Days</v>
      </c>
      <c r="F720" s="50">
        <f t="shared" si="88"/>
        <v>0</v>
      </c>
      <c r="G720" s="51" t="str">
        <f t="shared" si="89"/>
        <v>Normal</v>
      </c>
      <c r="H720" s="133">
        <f t="shared" si="90"/>
        <v>0</v>
      </c>
      <c r="I720" s="51" t="str">
        <f t="shared" si="91"/>
        <v>Nominal</v>
      </c>
      <c r="J720" s="132">
        <f t="shared" si="92"/>
        <v>0</v>
      </c>
      <c r="K720" s="156">
        <f>VLOOKUP(J720,'Radiation Sickness'!$B$5:$F$12,3,TRUE)</f>
        <v>0</v>
      </c>
      <c r="L720" s="156" t="str">
        <f>VLOOKUP(J720,'Radiation Sickness'!$B$5:$F$12,4,TRUE)</f>
        <v>1. Elevated</v>
      </c>
    </row>
    <row r="721" spans="2:12" ht="12.75">
      <c r="B721" s="82">
        <f t="shared" si="87"/>
        <v>3.3547067529257184</v>
      </c>
      <c r="C721" s="79">
        <f t="shared" si="86"/>
        <v>684</v>
      </c>
      <c r="D721" s="48">
        <f>IF(C721&lt;=Configure!$E$54,C721/24,IF(C721&lt;=Configure!$E$55,C721/Configure!$E$54,C721/Configure!$E$55))</f>
        <v>28.5</v>
      </c>
      <c r="E721" s="54" t="str">
        <f>IF(C721&lt;=Configure!$E$54,Configure!$H$54,IF(C721&lt;=Configure!$E$55,Configure!$H$55,Configure!$H$56))</f>
        <v>Days</v>
      </c>
      <c r="F721" s="50">
        <f t="shared" si="88"/>
        <v>0</v>
      </c>
      <c r="G721" s="51" t="str">
        <f t="shared" si="89"/>
        <v>Normal</v>
      </c>
      <c r="H721" s="133">
        <f t="shared" si="90"/>
        <v>0</v>
      </c>
      <c r="I721" s="51" t="str">
        <f t="shared" si="91"/>
        <v>Nominal</v>
      </c>
      <c r="J721" s="132">
        <f t="shared" si="92"/>
        <v>0</v>
      </c>
      <c r="K721" s="156">
        <f>VLOOKUP(J721,'Radiation Sickness'!$B$5:$F$12,3,TRUE)</f>
        <v>0</v>
      </c>
      <c r="L721" s="156" t="str">
        <f>VLOOKUP(J721,'Radiation Sickness'!$B$5:$F$12,4,TRUE)</f>
        <v>1. Elevated</v>
      </c>
    </row>
    <row r="722" spans="2:12" ht="12.75">
      <c r="B722" s="82">
        <f t="shared" si="87"/>
        <v>3.3554575176207813</v>
      </c>
      <c r="C722" s="79">
        <f t="shared" si="86"/>
        <v>685</v>
      </c>
      <c r="D722" s="48">
        <f>IF(C722&lt;=Configure!$E$54,C722/24,IF(C722&lt;=Configure!$E$55,C722/Configure!$E$54,C722/Configure!$E$55))</f>
        <v>28.541666666666668</v>
      </c>
      <c r="E722" s="54" t="str">
        <f>IF(C722&lt;=Configure!$E$54,Configure!$H$54,IF(C722&lt;=Configure!$E$55,Configure!$H$55,Configure!$H$56))</f>
        <v>Days</v>
      </c>
      <c r="F722" s="50">
        <f t="shared" si="88"/>
        <v>0</v>
      </c>
      <c r="G722" s="51" t="str">
        <f t="shared" si="89"/>
        <v>Normal</v>
      </c>
      <c r="H722" s="133">
        <f t="shared" si="90"/>
        <v>0</v>
      </c>
      <c r="I722" s="51" t="str">
        <f t="shared" si="91"/>
        <v>Nominal</v>
      </c>
      <c r="J722" s="132">
        <f t="shared" si="92"/>
        <v>0</v>
      </c>
      <c r="K722" s="156">
        <f>VLOOKUP(J722,'Radiation Sickness'!$B$5:$F$12,3,TRUE)</f>
        <v>0</v>
      </c>
      <c r="L722" s="156" t="str">
        <f>VLOOKUP(J722,'Radiation Sickness'!$B$5:$F$12,4,TRUE)</f>
        <v>1. Elevated</v>
      </c>
    </row>
    <row r="723" spans="2:12" ht="12.75">
      <c r="B723" s="82">
        <f t="shared" si="87"/>
        <v>3.356207187108022</v>
      </c>
      <c r="C723" s="79">
        <f t="shared" si="86"/>
        <v>686</v>
      </c>
      <c r="D723" s="48">
        <f>IF(C723&lt;=Configure!$E$54,C723/24,IF(C723&lt;=Configure!$E$55,C723/Configure!$E$54,C723/Configure!$E$55))</f>
        <v>28.583333333333332</v>
      </c>
      <c r="E723" s="54" t="str">
        <f>IF(C723&lt;=Configure!$E$54,Configure!$H$54,IF(C723&lt;=Configure!$E$55,Configure!$H$55,Configure!$H$56))</f>
        <v>Days</v>
      </c>
      <c r="F723" s="50">
        <f t="shared" si="88"/>
        <v>0</v>
      </c>
      <c r="G723" s="51" t="str">
        <f t="shared" si="89"/>
        <v>Normal</v>
      </c>
      <c r="H723" s="133">
        <f t="shared" si="90"/>
        <v>0</v>
      </c>
      <c r="I723" s="51" t="str">
        <f t="shared" si="91"/>
        <v>Nominal</v>
      </c>
      <c r="J723" s="132">
        <f t="shared" si="92"/>
        <v>0</v>
      </c>
      <c r="K723" s="156">
        <f>VLOOKUP(J723,'Radiation Sickness'!$B$5:$F$12,3,TRUE)</f>
        <v>0</v>
      </c>
      <c r="L723" s="156" t="str">
        <f>VLOOKUP(J723,'Radiation Sickness'!$B$5:$F$12,4,TRUE)</f>
        <v>1. Elevated</v>
      </c>
    </row>
    <row r="724" spans="2:12" ht="12.75">
      <c r="B724" s="82">
        <f t="shared" si="87"/>
        <v>3.356955764578144</v>
      </c>
      <c r="C724" s="79">
        <f t="shared" si="86"/>
        <v>687</v>
      </c>
      <c r="D724" s="48">
        <f>IF(C724&lt;=Configure!$E$54,C724/24,IF(C724&lt;=Configure!$E$55,C724/Configure!$E$54,C724/Configure!$E$55))</f>
        <v>28.625</v>
      </c>
      <c r="E724" s="54" t="str">
        <f>IF(C724&lt;=Configure!$E$54,Configure!$H$54,IF(C724&lt;=Configure!$E$55,Configure!$H$55,Configure!$H$56))</f>
        <v>Days</v>
      </c>
      <c r="F724" s="50">
        <f t="shared" si="88"/>
        <v>0</v>
      </c>
      <c r="G724" s="51" t="str">
        <f t="shared" si="89"/>
        <v>Normal</v>
      </c>
      <c r="H724" s="133">
        <f t="shared" si="90"/>
        <v>0</v>
      </c>
      <c r="I724" s="51" t="str">
        <f t="shared" si="91"/>
        <v>Nominal</v>
      </c>
      <c r="J724" s="132">
        <f t="shared" si="92"/>
        <v>0</v>
      </c>
      <c r="K724" s="156">
        <f>VLOOKUP(J724,'Radiation Sickness'!$B$5:$F$12,3,TRUE)</f>
        <v>0</v>
      </c>
      <c r="L724" s="156" t="str">
        <f>VLOOKUP(J724,'Radiation Sickness'!$B$5:$F$12,4,TRUE)</f>
        <v>1. Elevated</v>
      </c>
    </row>
    <row r="725" spans="2:12" ht="12.75">
      <c r="B725" s="82">
        <f t="shared" si="87"/>
        <v>3.357703253207925</v>
      </c>
      <c r="C725" s="79">
        <f t="shared" si="86"/>
        <v>688</v>
      </c>
      <c r="D725" s="48">
        <f>IF(C725&lt;=Configure!$E$54,C725/24,IF(C725&lt;=Configure!$E$55,C725/Configure!$E$54,C725/Configure!$E$55))</f>
        <v>28.666666666666668</v>
      </c>
      <c r="E725" s="54" t="str">
        <f>IF(C725&lt;=Configure!$E$54,Configure!$H$54,IF(C725&lt;=Configure!$E$55,Configure!$H$55,Configure!$H$56))</f>
        <v>Days</v>
      </c>
      <c r="F725" s="50">
        <f t="shared" si="88"/>
        <v>0</v>
      </c>
      <c r="G725" s="51" t="str">
        <f t="shared" si="89"/>
        <v>Normal</v>
      </c>
      <c r="H725" s="133">
        <f t="shared" si="90"/>
        <v>0</v>
      </c>
      <c r="I725" s="51" t="str">
        <f t="shared" si="91"/>
        <v>Nominal</v>
      </c>
      <c r="J725" s="132">
        <f t="shared" si="92"/>
        <v>0</v>
      </c>
      <c r="K725" s="156">
        <f>VLOOKUP(J725,'Radiation Sickness'!$B$5:$F$12,3,TRUE)</f>
        <v>0</v>
      </c>
      <c r="L725" s="156" t="str">
        <f>VLOOKUP(J725,'Radiation Sickness'!$B$5:$F$12,4,TRUE)</f>
        <v>1. Elevated</v>
      </c>
    </row>
    <row r="726" spans="2:12" ht="12.75">
      <c r="B726" s="82">
        <f t="shared" si="87"/>
        <v>3.358449656160302</v>
      </c>
      <c r="C726" s="79">
        <f t="shared" si="86"/>
        <v>689</v>
      </c>
      <c r="D726" s="48">
        <f>IF(C726&lt;=Configure!$E$54,C726/24,IF(C726&lt;=Configure!$E$55,C726/Configure!$E$54,C726/Configure!$E$55))</f>
        <v>28.708333333333332</v>
      </c>
      <c r="E726" s="54" t="str">
        <f>IF(C726&lt;=Configure!$E$54,Configure!$H$54,IF(C726&lt;=Configure!$E$55,Configure!$H$55,Configure!$H$56))</f>
        <v>Days</v>
      </c>
      <c r="F726" s="50">
        <f t="shared" si="88"/>
        <v>0</v>
      </c>
      <c r="G726" s="51" t="str">
        <f t="shared" si="89"/>
        <v>Normal</v>
      </c>
      <c r="H726" s="133">
        <f t="shared" si="90"/>
        <v>0</v>
      </c>
      <c r="I726" s="51" t="str">
        <f t="shared" si="91"/>
        <v>Nominal</v>
      </c>
      <c r="J726" s="132">
        <f t="shared" si="92"/>
        <v>0</v>
      </c>
      <c r="K726" s="156">
        <f>VLOOKUP(J726,'Radiation Sickness'!$B$5:$F$12,3,TRUE)</f>
        <v>0</v>
      </c>
      <c r="L726" s="156" t="str">
        <f>VLOOKUP(J726,'Radiation Sickness'!$B$5:$F$12,4,TRUE)</f>
        <v>1. Elevated</v>
      </c>
    </row>
    <row r="727" spans="2:12" ht="12.75">
      <c r="B727" s="82">
        <f t="shared" si="87"/>
        <v>3.359194976584449</v>
      </c>
      <c r="C727" s="79">
        <f t="shared" si="86"/>
        <v>690</v>
      </c>
      <c r="D727" s="48">
        <f>IF(C727&lt;=Configure!$E$54,C727/24,IF(C727&lt;=Configure!$E$55,C727/Configure!$E$54,C727/Configure!$E$55))</f>
        <v>28.75</v>
      </c>
      <c r="E727" s="54" t="str">
        <f>IF(C727&lt;=Configure!$E$54,Configure!$H$54,IF(C727&lt;=Configure!$E$55,Configure!$H$55,Configure!$H$56))</f>
        <v>Days</v>
      </c>
      <c r="F727" s="50">
        <f t="shared" si="88"/>
        <v>0</v>
      </c>
      <c r="G727" s="51" t="str">
        <f t="shared" si="89"/>
        <v>Normal</v>
      </c>
      <c r="H727" s="133">
        <f t="shared" si="90"/>
        <v>0</v>
      </c>
      <c r="I727" s="51" t="str">
        <f t="shared" si="91"/>
        <v>Nominal</v>
      </c>
      <c r="J727" s="132">
        <f t="shared" si="92"/>
        <v>0</v>
      </c>
      <c r="K727" s="156">
        <f>VLOOKUP(J727,'Radiation Sickness'!$B$5:$F$12,3,TRUE)</f>
        <v>0</v>
      </c>
      <c r="L727" s="156" t="str">
        <f>VLOOKUP(J727,'Radiation Sickness'!$B$5:$F$12,4,TRUE)</f>
        <v>1. Elevated</v>
      </c>
    </row>
    <row r="728" spans="2:12" ht="12.75">
      <c r="B728" s="82">
        <f t="shared" si="87"/>
        <v>3.35993921761586</v>
      </c>
      <c r="C728" s="79">
        <f t="shared" si="86"/>
        <v>691</v>
      </c>
      <c r="D728" s="48">
        <f>IF(C728&lt;=Configure!$E$54,C728/24,IF(C728&lt;=Configure!$E$55,C728/Configure!$E$54,C728/Configure!$E$55))</f>
        <v>28.791666666666668</v>
      </c>
      <c r="E728" s="54" t="str">
        <f>IF(C728&lt;=Configure!$E$54,Configure!$H$54,IF(C728&lt;=Configure!$E$55,Configure!$H$55,Configure!$H$56))</f>
        <v>Days</v>
      </c>
      <c r="F728" s="50">
        <f t="shared" si="88"/>
        <v>0</v>
      </c>
      <c r="G728" s="51" t="str">
        <f t="shared" si="89"/>
        <v>Normal</v>
      </c>
      <c r="H728" s="133">
        <f t="shared" si="90"/>
        <v>0</v>
      </c>
      <c r="I728" s="51" t="str">
        <f t="shared" si="91"/>
        <v>Nominal</v>
      </c>
      <c r="J728" s="132">
        <f t="shared" si="92"/>
        <v>0</v>
      </c>
      <c r="K728" s="156">
        <f>VLOOKUP(J728,'Radiation Sickness'!$B$5:$F$12,3,TRUE)</f>
        <v>0</v>
      </c>
      <c r="L728" s="156" t="str">
        <f>VLOOKUP(J728,'Radiation Sickness'!$B$5:$F$12,4,TRUE)</f>
        <v>1. Elevated</v>
      </c>
    </row>
    <row r="729" spans="2:12" ht="12.75">
      <c r="B729" s="82">
        <f t="shared" si="87"/>
        <v>3.3606823823764223</v>
      </c>
      <c r="C729" s="79">
        <f t="shared" si="86"/>
        <v>692</v>
      </c>
      <c r="D729" s="48">
        <f>IF(C729&lt;=Configure!$E$54,C729/24,IF(C729&lt;=Configure!$E$55,C729/Configure!$E$54,C729/Configure!$E$55))</f>
        <v>28.833333333333332</v>
      </c>
      <c r="E729" s="54" t="str">
        <f>IF(C729&lt;=Configure!$E$54,Configure!$H$54,IF(C729&lt;=Configure!$E$55,Configure!$H$55,Configure!$H$56))</f>
        <v>Days</v>
      </c>
      <c r="F729" s="50">
        <f t="shared" si="88"/>
        <v>0</v>
      </c>
      <c r="G729" s="51" t="str">
        <f t="shared" si="89"/>
        <v>Normal</v>
      </c>
      <c r="H729" s="133">
        <f t="shared" si="90"/>
        <v>0</v>
      </c>
      <c r="I729" s="51" t="str">
        <f t="shared" si="91"/>
        <v>Nominal</v>
      </c>
      <c r="J729" s="132">
        <f t="shared" si="92"/>
        <v>0</v>
      </c>
      <c r="K729" s="156">
        <f>VLOOKUP(J729,'Radiation Sickness'!$B$5:$F$12,3,TRUE)</f>
        <v>0</v>
      </c>
      <c r="L729" s="156" t="str">
        <f>VLOOKUP(J729,'Radiation Sickness'!$B$5:$F$12,4,TRUE)</f>
        <v>1. Elevated</v>
      </c>
    </row>
    <row r="730" spans="2:12" ht="12.75">
      <c r="B730" s="82">
        <f t="shared" si="87"/>
        <v>3.361424473974503</v>
      </c>
      <c r="C730" s="79">
        <f t="shared" si="86"/>
        <v>693</v>
      </c>
      <c r="D730" s="48">
        <f>IF(C730&lt;=Configure!$E$54,C730/24,IF(C730&lt;=Configure!$E$55,C730/Configure!$E$54,C730/Configure!$E$55))</f>
        <v>28.875</v>
      </c>
      <c r="E730" s="54" t="str">
        <f>IF(C730&lt;=Configure!$E$54,Configure!$H$54,IF(C730&lt;=Configure!$E$55,Configure!$H$55,Configure!$H$56))</f>
        <v>Days</v>
      </c>
      <c r="F730" s="50">
        <f t="shared" si="88"/>
        <v>0</v>
      </c>
      <c r="G730" s="51" t="str">
        <f t="shared" si="89"/>
        <v>Normal</v>
      </c>
      <c r="H730" s="133">
        <f t="shared" si="90"/>
        <v>0</v>
      </c>
      <c r="I730" s="51" t="str">
        <f t="shared" si="91"/>
        <v>Nominal</v>
      </c>
      <c r="J730" s="132">
        <f t="shared" si="92"/>
        <v>0</v>
      </c>
      <c r="K730" s="156">
        <f>VLOOKUP(J730,'Radiation Sickness'!$B$5:$F$12,3,TRUE)</f>
        <v>0</v>
      </c>
      <c r="L730" s="156" t="str">
        <f>VLOOKUP(J730,'Radiation Sickness'!$B$5:$F$12,4,TRUE)</f>
        <v>1. Elevated</v>
      </c>
    </row>
    <row r="731" spans="2:12" ht="12.75">
      <c r="B731" s="82">
        <f t="shared" si="87"/>
        <v>3.36216549550502</v>
      </c>
      <c r="C731" s="79">
        <f t="shared" si="86"/>
        <v>694</v>
      </c>
      <c r="D731" s="48">
        <f>IF(C731&lt;=Configure!$E$54,C731/24,IF(C731&lt;=Configure!$E$55,C731/Configure!$E$54,C731/Configure!$E$55))</f>
        <v>28.916666666666668</v>
      </c>
      <c r="E731" s="54" t="str">
        <f>IF(C731&lt;=Configure!$E$54,Configure!$H$54,IF(C731&lt;=Configure!$E$55,Configure!$H$55,Configure!$H$56))</f>
        <v>Days</v>
      </c>
      <c r="F731" s="50">
        <f t="shared" si="88"/>
        <v>0</v>
      </c>
      <c r="G731" s="51" t="str">
        <f t="shared" si="89"/>
        <v>Normal</v>
      </c>
      <c r="H731" s="133">
        <f t="shared" si="90"/>
        <v>0</v>
      </c>
      <c r="I731" s="51" t="str">
        <f t="shared" si="91"/>
        <v>Nominal</v>
      </c>
      <c r="J731" s="132">
        <f t="shared" si="92"/>
        <v>0</v>
      </c>
      <c r="K731" s="156">
        <f>VLOOKUP(J731,'Radiation Sickness'!$B$5:$F$12,3,TRUE)</f>
        <v>0</v>
      </c>
      <c r="L731" s="156" t="str">
        <f>VLOOKUP(J731,'Radiation Sickness'!$B$5:$F$12,4,TRUE)</f>
        <v>1. Elevated</v>
      </c>
    </row>
    <row r="732" spans="2:12" ht="12.75">
      <c r="B732" s="82">
        <f t="shared" si="87"/>
        <v>3.3629054500495226</v>
      </c>
      <c r="C732" s="79">
        <f t="shared" si="86"/>
        <v>695</v>
      </c>
      <c r="D732" s="48">
        <f>IF(C732&lt;=Configure!$E$54,C732/24,IF(C732&lt;=Configure!$E$55,C732/Configure!$E$54,C732/Configure!$E$55))</f>
        <v>28.958333333333332</v>
      </c>
      <c r="E732" s="54" t="str">
        <f>IF(C732&lt;=Configure!$E$54,Configure!$H$54,IF(C732&lt;=Configure!$E$55,Configure!$H$55,Configure!$H$56))</f>
        <v>Days</v>
      </c>
      <c r="F732" s="50">
        <f t="shared" si="88"/>
        <v>0</v>
      </c>
      <c r="G732" s="51" t="str">
        <f t="shared" si="89"/>
        <v>Normal</v>
      </c>
      <c r="H732" s="133">
        <f t="shared" si="90"/>
        <v>0</v>
      </c>
      <c r="I732" s="51" t="str">
        <f t="shared" si="91"/>
        <v>Nominal</v>
      </c>
      <c r="J732" s="132">
        <f t="shared" si="92"/>
        <v>0</v>
      </c>
      <c r="K732" s="156">
        <f>VLOOKUP(J732,'Radiation Sickness'!$B$5:$F$12,3,TRUE)</f>
        <v>0</v>
      </c>
      <c r="L732" s="156" t="str">
        <f>VLOOKUP(J732,'Radiation Sickness'!$B$5:$F$12,4,TRUE)</f>
        <v>1. Elevated</v>
      </c>
    </row>
    <row r="733" spans="2:12" ht="12.75">
      <c r="B733" s="82">
        <f t="shared" si="87"/>
        <v>3.3636443406762693</v>
      </c>
      <c r="C733" s="79">
        <f t="shared" si="86"/>
        <v>696</v>
      </c>
      <c r="D733" s="48">
        <f>IF(C733&lt;=Configure!$E$54,C733/24,IF(C733&lt;=Configure!$E$55,C733/Configure!$E$54,C733/Configure!$E$55))</f>
        <v>29</v>
      </c>
      <c r="E733" s="54" t="str">
        <f>IF(C733&lt;=Configure!$E$54,Configure!$H$54,IF(C733&lt;=Configure!$E$55,Configure!$H$55,Configure!$H$56))</f>
        <v>Days</v>
      </c>
      <c r="F733" s="50">
        <f t="shared" si="88"/>
        <v>0</v>
      </c>
      <c r="G733" s="51" t="str">
        <f t="shared" si="89"/>
        <v>Normal</v>
      </c>
      <c r="H733" s="133">
        <f t="shared" si="90"/>
        <v>0</v>
      </c>
      <c r="I733" s="51" t="str">
        <f t="shared" si="91"/>
        <v>Nominal</v>
      </c>
      <c r="J733" s="132">
        <f t="shared" si="92"/>
        <v>0</v>
      </c>
      <c r="K733" s="156">
        <f>VLOOKUP(J733,'Radiation Sickness'!$B$5:$F$12,3,TRUE)</f>
        <v>0</v>
      </c>
      <c r="L733" s="156" t="str">
        <f>VLOOKUP(J733,'Radiation Sickness'!$B$5:$F$12,4,TRUE)</f>
        <v>1. Elevated</v>
      </c>
    </row>
    <row r="734" spans="2:12" ht="12.75">
      <c r="B734" s="82">
        <f t="shared" si="87"/>
        <v>3.364382170440301</v>
      </c>
      <c r="C734" s="79">
        <f t="shared" si="86"/>
        <v>697</v>
      </c>
      <c r="D734" s="48">
        <f>IF(C734&lt;=Configure!$E$54,C734/24,IF(C734&lt;=Configure!$E$55,C734/Configure!$E$54,C734/Configure!$E$55))</f>
        <v>29.041666666666668</v>
      </c>
      <c r="E734" s="54" t="str">
        <f>IF(C734&lt;=Configure!$E$54,Configure!$H$54,IF(C734&lt;=Configure!$E$55,Configure!$H$55,Configure!$H$56))</f>
        <v>Days</v>
      </c>
      <c r="F734" s="50">
        <f t="shared" si="88"/>
        <v>0</v>
      </c>
      <c r="G734" s="51" t="str">
        <f t="shared" si="89"/>
        <v>Normal</v>
      </c>
      <c r="H734" s="133">
        <f t="shared" si="90"/>
        <v>0</v>
      </c>
      <c r="I734" s="51" t="str">
        <f t="shared" si="91"/>
        <v>Nominal</v>
      </c>
      <c r="J734" s="132">
        <f t="shared" si="92"/>
        <v>0</v>
      </c>
      <c r="K734" s="156">
        <f>VLOOKUP(J734,'Radiation Sickness'!$B$5:$F$12,3,TRUE)</f>
        <v>0</v>
      </c>
      <c r="L734" s="156" t="str">
        <f>VLOOKUP(J734,'Radiation Sickness'!$B$5:$F$12,4,TRUE)</f>
        <v>1. Elevated</v>
      </c>
    </row>
    <row r="735" spans="2:12" ht="12.75">
      <c r="B735" s="82">
        <f t="shared" si="87"/>
        <v>3.3651189423835195</v>
      </c>
      <c r="C735" s="79">
        <f t="shared" si="86"/>
        <v>698</v>
      </c>
      <c r="D735" s="48">
        <f>IF(C735&lt;=Configure!$E$54,C735/24,IF(C735&lt;=Configure!$E$55,C735/Configure!$E$54,C735/Configure!$E$55))</f>
        <v>29.083333333333332</v>
      </c>
      <c r="E735" s="54" t="str">
        <f>IF(C735&lt;=Configure!$E$54,Configure!$H$54,IF(C735&lt;=Configure!$E$55,Configure!$H$55,Configure!$H$56))</f>
        <v>Days</v>
      </c>
      <c r="F735" s="50">
        <f t="shared" si="88"/>
        <v>0</v>
      </c>
      <c r="G735" s="51" t="str">
        <f t="shared" si="89"/>
        <v>Normal</v>
      </c>
      <c r="H735" s="133">
        <f t="shared" si="90"/>
        <v>0</v>
      </c>
      <c r="I735" s="51" t="str">
        <f t="shared" si="91"/>
        <v>Nominal</v>
      </c>
      <c r="J735" s="132">
        <f t="shared" si="92"/>
        <v>0</v>
      </c>
      <c r="K735" s="156">
        <f>VLOOKUP(J735,'Radiation Sickness'!$B$5:$F$12,3,TRUE)</f>
        <v>0</v>
      </c>
      <c r="L735" s="156" t="str">
        <f>VLOOKUP(J735,'Radiation Sickness'!$B$5:$F$12,4,TRUE)</f>
        <v>1. Elevated</v>
      </c>
    </row>
    <row r="736" spans="2:12" ht="12.75">
      <c r="B736" s="82">
        <f t="shared" si="87"/>
        <v>3.3658546595347625</v>
      </c>
      <c r="C736" s="79">
        <f t="shared" si="86"/>
        <v>699</v>
      </c>
      <c r="D736" s="48">
        <f>IF(C736&lt;=Configure!$E$54,C736/24,IF(C736&lt;=Configure!$E$55,C736/Configure!$E$54,C736/Configure!$E$55))</f>
        <v>29.125</v>
      </c>
      <c r="E736" s="54" t="str">
        <f>IF(C736&lt;=Configure!$E$54,Configure!$H$54,IF(C736&lt;=Configure!$E$55,Configure!$H$55,Configure!$H$56))</f>
        <v>Days</v>
      </c>
      <c r="F736" s="50">
        <f t="shared" si="88"/>
        <v>0</v>
      </c>
      <c r="G736" s="51" t="str">
        <f t="shared" si="89"/>
        <v>Normal</v>
      </c>
      <c r="H736" s="133">
        <f t="shared" si="90"/>
        <v>0</v>
      </c>
      <c r="I736" s="51" t="str">
        <f t="shared" si="91"/>
        <v>Nominal</v>
      </c>
      <c r="J736" s="132">
        <f t="shared" si="92"/>
        <v>0</v>
      </c>
      <c r="K736" s="156">
        <f>VLOOKUP(J736,'Radiation Sickness'!$B$5:$F$12,3,TRUE)</f>
        <v>0</v>
      </c>
      <c r="L736" s="156" t="str">
        <f>VLOOKUP(J736,'Radiation Sickness'!$B$5:$F$12,4,TRUE)</f>
        <v>1. Elevated</v>
      </c>
    </row>
    <row r="737" spans="2:12" ht="12.75">
      <c r="B737" s="82">
        <f t="shared" si="87"/>
        <v>3.3665893249098766</v>
      </c>
      <c r="C737" s="79">
        <f t="shared" si="86"/>
        <v>700</v>
      </c>
      <c r="D737" s="48">
        <f>IF(C737&lt;=Configure!$E$54,C737/24,IF(C737&lt;=Configure!$E$55,C737/Configure!$E$54,C737/Configure!$E$55))</f>
        <v>29.166666666666668</v>
      </c>
      <c r="E737" s="54" t="str">
        <f>IF(C737&lt;=Configure!$E$54,Configure!$H$54,IF(C737&lt;=Configure!$E$55,Configure!$H$55,Configure!$H$56))</f>
        <v>Days</v>
      </c>
      <c r="F737" s="50">
        <f t="shared" si="88"/>
        <v>0</v>
      </c>
      <c r="G737" s="51" t="str">
        <f t="shared" si="89"/>
        <v>Normal</v>
      </c>
      <c r="H737" s="133">
        <f t="shared" si="90"/>
        <v>0</v>
      </c>
      <c r="I737" s="51" t="str">
        <f t="shared" si="91"/>
        <v>Nominal</v>
      </c>
      <c r="J737" s="132">
        <f t="shared" si="92"/>
        <v>0</v>
      </c>
      <c r="K737" s="156">
        <f>VLOOKUP(J737,'Radiation Sickness'!$B$5:$F$12,3,TRUE)</f>
        <v>0</v>
      </c>
      <c r="L737" s="156" t="str">
        <f>VLOOKUP(J737,'Radiation Sickness'!$B$5:$F$12,4,TRUE)</f>
        <v>1. Elevated</v>
      </c>
    </row>
    <row r="738" spans="2:12" ht="12.75">
      <c r="B738" s="82">
        <f t="shared" si="87"/>
        <v>3.3673229415117936</v>
      </c>
      <c r="C738" s="79">
        <f t="shared" si="86"/>
        <v>701</v>
      </c>
      <c r="D738" s="48">
        <f>IF(C738&lt;=Configure!$E$54,C738/24,IF(C738&lt;=Configure!$E$55,C738/Configure!$E$54,C738/Configure!$E$55))</f>
        <v>29.208333333333332</v>
      </c>
      <c r="E738" s="54" t="str">
        <f>IF(C738&lt;=Configure!$E$54,Configure!$H$54,IF(C738&lt;=Configure!$E$55,Configure!$H$55,Configure!$H$56))</f>
        <v>Days</v>
      </c>
      <c r="F738" s="50">
        <f t="shared" si="88"/>
        <v>0</v>
      </c>
      <c r="G738" s="51" t="str">
        <f t="shared" si="89"/>
        <v>Normal</v>
      </c>
      <c r="H738" s="133">
        <f t="shared" si="90"/>
        <v>0</v>
      </c>
      <c r="I738" s="51" t="str">
        <f t="shared" si="91"/>
        <v>Nominal</v>
      </c>
      <c r="J738" s="132">
        <f t="shared" si="92"/>
        <v>0</v>
      </c>
      <c r="K738" s="156">
        <f>VLOOKUP(J738,'Radiation Sickness'!$B$5:$F$12,3,TRUE)</f>
        <v>0</v>
      </c>
      <c r="L738" s="156" t="str">
        <f>VLOOKUP(J738,'Radiation Sickness'!$B$5:$F$12,4,TRUE)</f>
        <v>1. Elevated</v>
      </c>
    </row>
    <row r="739" spans="2:12" ht="12.75">
      <c r="B739" s="82">
        <f t="shared" si="87"/>
        <v>3.368055512330602</v>
      </c>
      <c r="C739" s="79">
        <f t="shared" si="86"/>
        <v>702</v>
      </c>
      <c r="D739" s="48">
        <f>IF(C739&lt;=Configure!$E$54,C739/24,IF(C739&lt;=Configure!$E$55,C739/Configure!$E$54,C739/Configure!$E$55))</f>
        <v>29.25</v>
      </c>
      <c r="E739" s="54" t="str">
        <f>IF(C739&lt;=Configure!$E$54,Configure!$H$54,IF(C739&lt;=Configure!$E$55,Configure!$H$55,Configure!$H$56))</f>
        <v>Days</v>
      </c>
      <c r="F739" s="50">
        <f t="shared" si="88"/>
        <v>0</v>
      </c>
      <c r="G739" s="51" t="str">
        <f t="shared" si="89"/>
        <v>Normal</v>
      </c>
      <c r="H739" s="133">
        <f t="shared" si="90"/>
        <v>0</v>
      </c>
      <c r="I739" s="51" t="str">
        <f t="shared" si="91"/>
        <v>Nominal</v>
      </c>
      <c r="J739" s="132">
        <f t="shared" si="92"/>
        <v>0</v>
      </c>
      <c r="K739" s="156">
        <f>VLOOKUP(J739,'Radiation Sickness'!$B$5:$F$12,3,TRUE)</f>
        <v>0</v>
      </c>
      <c r="L739" s="156" t="str">
        <f>VLOOKUP(J739,'Radiation Sickness'!$B$5:$F$12,4,TRUE)</f>
        <v>1. Elevated</v>
      </c>
    </row>
    <row r="740" spans="2:12" ht="12.75">
      <c r="B740" s="82">
        <f t="shared" si="87"/>
        <v>3.368787040343622</v>
      </c>
      <c r="C740" s="79">
        <f t="shared" si="86"/>
        <v>703</v>
      </c>
      <c r="D740" s="48">
        <f>IF(C740&lt;=Configure!$E$54,C740/24,IF(C740&lt;=Configure!$E$55,C740/Configure!$E$54,C740/Configure!$E$55))</f>
        <v>29.291666666666668</v>
      </c>
      <c r="E740" s="54" t="str">
        <f>IF(C740&lt;=Configure!$E$54,Configure!$H$54,IF(C740&lt;=Configure!$E$55,Configure!$H$55,Configure!$H$56))</f>
        <v>Days</v>
      </c>
      <c r="F740" s="50">
        <f t="shared" si="88"/>
        <v>0</v>
      </c>
      <c r="G740" s="51" t="str">
        <f t="shared" si="89"/>
        <v>Normal</v>
      </c>
      <c r="H740" s="133">
        <f t="shared" si="90"/>
        <v>0</v>
      </c>
      <c r="I740" s="51" t="str">
        <f t="shared" si="91"/>
        <v>Nominal</v>
      </c>
      <c r="J740" s="132">
        <f t="shared" si="92"/>
        <v>0</v>
      </c>
      <c r="K740" s="156">
        <f>VLOOKUP(J740,'Radiation Sickness'!$B$5:$F$12,3,TRUE)</f>
        <v>0</v>
      </c>
      <c r="L740" s="156" t="str">
        <f>VLOOKUP(J740,'Radiation Sickness'!$B$5:$F$12,4,TRUE)</f>
        <v>1. Elevated</v>
      </c>
    </row>
    <row r="741" spans="2:12" ht="12.75">
      <c r="B741" s="82">
        <f t="shared" si="87"/>
        <v>3.369517528515477</v>
      </c>
      <c r="C741" s="79">
        <f t="shared" si="86"/>
        <v>704</v>
      </c>
      <c r="D741" s="48">
        <f>IF(C741&lt;=Configure!$E$54,C741/24,IF(C741&lt;=Configure!$E$55,C741/Configure!$E$54,C741/Configure!$E$55))</f>
        <v>29.333333333333332</v>
      </c>
      <c r="E741" s="54" t="str">
        <f>IF(C741&lt;=Configure!$E$54,Configure!$H$54,IF(C741&lt;=Configure!$E$55,Configure!$H$55,Configure!$H$56))</f>
        <v>Days</v>
      </c>
      <c r="F741" s="50">
        <f t="shared" si="88"/>
        <v>0</v>
      </c>
      <c r="G741" s="51" t="str">
        <f t="shared" si="89"/>
        <v>Normal</v>
      </c>
      <c r="H741" s="133">
        <f t="shared" si="90"/>
        <v>0</v>
      </c>
      <c r="I741" s="51" t="str">
        <f t="shared" si="91"/>
        <v>Nominal</v>
      </c>
      <c r="J741" s="132">
        <f t="shared" si="92"/>
        <v>0</v>
      </c>
      <c r="K741" s="156">
        <f>VLOOKUP(J741,'Radiation Sickness'!$B$5:$F$12,3,TRUE)</f>
        <v>0</v>
      </c>
      <c r="L741" s="156" t="str">
        <f>VLOOKUP(J741,'Radiation Sickness'!$B$5:$F$12,4,TRUE)</f>
        <v>1. Elevated</v>
      </c>
    </row>
    <row r="742" spans="2:12" ht="12.75">
      <c r="B742" s="82">
        <f t="shared" si="87"/>
        <v>3.3702469797981665</v>
      </c>
      <c r="C742" s="79">
        <f t="shared" si="86"/>
        <v>705</v>
      </c>
      <c r="D742" s="48">
        <f>IF(C742&lt;=Configure!$E$54,C742/24,IF(C742&lt;=Configure!$E$55,C742/Configure!$E$54,C742/Configure!$E$55))</f>
        <v>29.375</v>
      </c>
      <c r="E742" s="54" t="str">
        <f>IF(C742&lt;=Configure!$E$54,Configure!$H$54,IF(C742&lt;=Configure!$E$55,Configure!$H$55,Configure!$H$56))</f>
        <v>Days</v>
      </c>
      <c r="F742" s="50">
        <f t="shared" si="88"/>
        <v>0</v>
      </c>
      <c r="G742" s="51" t="str">
        <f t="shared" si="89"/>
        <v>Normal</v>
      </c>
      <c r="H742" s="133">
        <f t="shared" si="90"/>
        <v>0</v>
      </c>
      <c r="I742" s="51" t="str">
        <f t="shared" si="91"/>
        <v>Nominal</v>
      </c>
      <c r="J742" s="132">
        <f t="shared" si="92"/>
        <v>0</v>
      </c>
      <c r="K742" s="156">
        <f>VLOOKUP(J742,'Radiation Sickness'!$B$5:$F$12,3,TRUE)</f>
        <v>0</v>
      </c>
      <c r="L742" s="156" t="str">
        <f>VLOOKUP(J742,'Radiation Sickness'!$B$5:$F$12,4,TRUE)</f>
        <v>1. Elevated</v>
      </c>
    </row>
    <row r="743" spans="2:12" ht="12.75">
      <c r="B743" s="82">
        <f t="shared" si="87"/>
        <v>3.3709753971311356</v>
      </c>
      <c r="C743" s="79">
        <f t="shared" si="86"/>
        <v>706</v>
      </c>
      <c r="D743" s="48">
        <f>IF(C743&lt;=Configure!$E$54,C743/24,IF(C743&lt;=Configure!$E$55,C743/Configure!$E$54,C743/Configure!$E$55))</f>
        <v>29.416666666666668</v>
      </c>
      <c r="E743" s="54" t="str">
        <f>IF(C743&lt;=Configure!$E$54,Configure!$H$54,IF(C743&lt;=Configure!$E$55,Configure!$H$55,Configure!$H$56))</f>
        <v>Days</v>
      </c>
      <c r="F743" s="50">
        <f t="shared" si="88"/>
        <v>0</v>
      </c>
      <c r="G743" s="51" t="str">
        <f t="shared" si="89"/>
        <v>Normal</v>
      </c>
      <c r="H743" s="133">
        <f t="shared" si="90"/>
        <v>0</v>
      </c>
      <c r="I743" s="51" t="str">
        <f t="shared" si="91"/>
        <v>Nominal</v>
      </c>
      <c r="J743" s="132">
        <f t="shared" si="92"/>
        <v>0</v>
      </c>
      <c r="K743" s="156">
        <f>VLOOKUP(J743,'Radiation Sickness'!$B$5:$F$12,3,TRUE)</f>
        <v>0</v>
      </c>
      <c r="L743" s="156" t="str">
        <f>VLOOKUP(J743,'Radiation Sickness'!$B$5:$F$12,4,TRUE)</f>
        <v>1. Elevated</v>
      </c>
    </row>
    <row r="744" spans="2:12" ht="12.75">
      <c r="B744" s="82">
        <f t="shared" si="87"/>
        <v>3.3717027834413504</v>
      </c>
      <c r="C744" s="79">
        <f t="shared" si="86"/>
        <v>707</v>
      </c>
      <c r="D744" s="48">
        <f>IF(C744&lt;=Configure!$E$54,C744/24,IF(C744&lt;=Configure!$E$55,C744/Configure!$E$54,C744/Configure!$E$55))</f>
        <v>29.458333333333332</v>
      </c>
      <c r="E744" s="54" t="str">
        <f>IF(C744&lt;=Configure!$E$54,Configure!$H$54,IF(C744&lt;=Configure!$E$55,Configure!$H$55,Configure!$H$56))</f>
        <v>Days</v>
      </c>
      <c r="F744" s="50">
        <f t="shared" si="88"/>
        <v>0</v>
      </c>
      <c r="G744" s="51" t="str">
        <f t="shared" si="89"/>
        <v>Normal</v>
      </c>
      <c r="H744" s="133">
        <f t="shared" si="90"/>
        <v>0</v>
      </c>
      <c r="I744" s="51" t="str">
        <f t="shared" si="91"/>
        <v>Nominal</v>
      </c>
      <c r="J744" s="132">
        <f t="shared" si="92"/>
        <v>0</v>
      </c>
      <c r="K744" s="156">
        <f>VLOOKUP(J744,'Radiation Sickness'!$B$5:$F$12,3,TRUE)</f>
        <v>0</v>
      </c>
      <c r="L744" s="156" t="str">
        <f>VLOOKUP(J744,'Radiation Sickness'!$B$5:$F$12,4,TRUE)</f>
        <v>1. Elevated</v>
      </c>
    </row>
    <row r="745" spans="2:12" ht="12.75">
      <c r="B745" s="82">
        <f t="shared" si="87"/>
        <v>3.3724291416433636</v>
      </c>
      <c r="C745" s="79">
        <f t="shared" si="86"/>
        <v>708</v>
      </c>
      <c r="D745" s="48">
        <f>IF(C745&lt;=Configure!$E$54,C745/24,IF(C745&lt;=Configure!$E$55,C745/Configure!$E$54,C745/Configure!$E$55))</f>
        <v>29.5</v>
      </c>
      <c r="E745" s="54" t="str">
        <f>IF(C745&lt;=Configure!$E$54,Configure!$H$54,IF(C745&lt;=Configure!$E$55,Configure!$H$55,Configure!$H$56))</f>
        <v>Days</v>
      </c>
      <c r="F745" s="50">
        <f t="shared" si="88"/>
        <v>0</v>
      </c>
      <c r="G745" s="51" t="str">
        <f t="shared" si="89"/>
        <v>Normal</v>
      </c>
      <c r="H745" s="133">
        <f t="shared" si="90"/>
        <v>0</v>
      </c>
      <c r="I745" s="51" t="str">
        <f t="shared" si="91"/>
        <v>Nominal</v>
      </c>
      <c r="J745" s="132">
        <f t="shared" si="92"/>
        <v>0</v>
      </c>
      <c r="K745" s="156">
        <f>VLOOKUP(J745,'Radiation Sickness'!$B$5:$F$12,3,TRUE)</f>
        <v>0</v>
      </c>
      <c r="L745" s="156" t="str">
        <f>VLOOKUP(J745,'Radiation Sickness'!$B$5:$F$12,4,TRUE)</f>
        <v>1. Elevated</v>
      </c>
    </row>
    <row r="746" spans="2:12" ht="12.75">
      <c r="B746" s="82">
        <f t="shared" si="87"/>
        <v>3.373154474639388</v>
      </c>
      <c r="C746" s="79">
        <f t="shared" si="86"/>
        <v>709</v>
      </c>
      <c r="D746" s="48">
        <f>IF(C746&lt;=Configure!$E$54,C746/24,IF(C746&lt;=Configure!$E$55,C746/Configure!$E$54,C746/Configure!$E$55))</f>
        <v>29.541666666666668</v>
      </c>
      <c r="E746" s="54" t="str">
        <f>IF(C746&lt;=Configure!$E$54,Configure!$H$54,IF(C746&lt;=Configure!$E$55,Configure!$H$55,Configure!$H$56))</f>
        <v>Days</v>
      </c>
      <c r="F746" s="50">
        <f t="shared" si="88"/>
        <v>0</v>
      </c>
      <c r="G746" s="51" t="str">
        <f t="shared" si="89"/>
        <v>Normal</v>
      </c>
      <c r="H746" s="133">
        <f t="shared" si="90"/>
        <v>0</v>
      </c>
      <c r="I746" s="51" t="str">
        <f t="shared" si="91"/>
        <v>Nominal</v>
      </c>
      <c r="J746" s="132">
        <f t="shared" si="92"/>
        <v>0</v>
      </c>
      <c r="K746" s="156">
        <f>VLOOKUP(J746,'Radiation Sickness'!$B$5:$F$12,3,TRUE)</f>
        <v>0</v>
      </c>
      <c r="L746" s="156" t="str">
        <f>VLOOKUP(J746,'Radiation Sickness'!$B$5:$F$12,4,TRUE)</f>
        <v>1. Elevated</v>
      </c>
    </row>
    <row r="747" spans="2:12" ht="12.75">
      <c r="B747" s="82">
        <f t="shared" si="87"/>
        <v>3.3738787853193632</v>
      </c>
      <c r="C747" s="79">
        <f t="shared" si="86"/>
        <v>710</v>
      </c>
      <c r="D747" s="48">
        <f>IF(C747&lt;=Configure!$E$54,C747/24,IF(C747&lt;=Configure!$E$55,C747/Configure!$E$54,C747/Configure!$E$55))</f>
        <v>29.583333333333332</v>
      </c>
      <c r="E747" s="54" t="str">
        <f>IF(C747&lt;=Configure!$E$54,Configure!$H$54,IF(C747&lt;=Configure!$E$55,Configure!$H$55,Configure!$H$56))</f>
        <v>Days</v>
      </c>
      <c r="F747" s="50">
        <f t="shared" si="88"/>
        <v>0</v>
      </c>
      <c r="G747" s="51" t="str">
        <f t="shared" si="89"/>
        <v>Normal</v>
      </c>
      <c r="H747" s="133">
        <f t="shared" si="90"/>
        <v>0</v>
      </c>
      <c r="I747" s="51" t="str">
        <f t="shared" si="91"/>
        <v>Nominal</v>
      </c>
      <c r="J747" s="132">
        <f t="shared" si="92"/>
        <v>0</v>
      </c>
      <c r="K747" s="156">
        <f>VLOOKUP(J747,'Radiation Sickness'!$B$5:$F$12,3,TRUE)</f>
        <v>0</v>
      </c>
      <c r="L747" s="156" t="str">
        <f>VLOOKUP(J747,'Radiation Sickness'!$B$5:$F$12,4,TRUE)</f>
        <v>1. Elevated</v>
      </c>
    </row>
    <row r="748" spans="2:12" ht="12.75">
      <c r="B748" s="82">
        <f t="shared" si="87"/>
        <v>3.3746020765610285</v>
      </c>
      <c r="C748" s="79">
        <f t="shared" si="86"/>
        <v>711</v>
      </c>
      <c r="D748" s="48">
        <f>IF(C748&lt;=Configure!$E$54,C748/24,IF(C748&lt;=Configure!$E$55,C748/Configure!$E$54,C748/Configure!$E$55))</f>
        <v>29.625</v>
      </c>
      <c r="E748" s="54" t="str">
        <f>IF(C748&lt;=Configure!$E$54,Configure!$H$54,IF(C748&lt;=Configure!$E$55,Configure!$H$55,Configure!$H$56))</f>
        <v>Days</v>
      </c>
      <c r="F748" s="50">
        <f t="shared" si="88"/>
        <v>0</v>
      </c>
      <c r="G748" s="51" t="str">
        <f t="shared" si="89"/>
        <v>Normal</v>
      </c>
      <c r="H748" s="133">
        <f t="shared" si="90"/>
        <v>0</v>
      </c>
      <c r="I748" s="51" t="str">
        <f t="shared" si="91"/>
        <v>Nominal</v>
      </c>
      <c r="J748" s="132">
        <f t="shared" si="92"/>
        <v>0</v>
      </c>
      <c r="K748" s="156">
        <f>VLOOKUP(J748,'Radiation Sickness'!$B$5:$F$12,3,TRUE)</f>
        <v>0</v>
      </c>
      <c r="L748" s="156" t="str">
        <f>VLOOKUP(J748,'Radiation Sickness'!$B$5:$F$12,4,TRUE)</f>
        <v>1. Elevated</v>
      </c>
    </row>
    <row r="749" spans="2:12" ht="12.75">
      <c r="B749" s="82">
        <f t="shared" si="87"/>
        <v>3.3753243512299886</v>
      </c>
      <c r="C749" s="79">
        <f t="shared" si="86"/>
        <v>712</v>
      </c>
      <c r="D749" s="48">
        <f>IF(C749&lt;=Configure!$E$54,C749/24,IF(C749&lt;=Configure!$E$55,C749/Configure!$E$54,C749/Configure!$E$55))</f>
        <v>29.666666666666668</v>
      </c>
      <c r="E749" s="54" t="str">
        <f>IF(C749&lt;=Configure!$E$54,Configure!$H$54,IF(C749&lt;=Configure!$E$55,Configure!$H$55,Configure!$H$56))</f>
        <v>Days</v>
      </c>
      <c r="F749" s="50">
        <f t="shared" si="88"/>
        <v>0</v>
      </c>
      <c r="G749" s="51" t="str">
        <f t="shared" si="89"/>
        <v>Normal</v>
      </c>
      <c r="H749" s="133">
        <f t="shared" si="90"/>
        <v>0</v>
      </c>
      <c r="I749" s="51" t="str">
        <f t="shared" si="91"/>
        <v>Nominal</v>
      </c>
      <c r="J749" s="132">
        <f t="shared" si="92"/>
        <v>0</v>
      </c>
      <c r="K749" s="156">
        <f>VLOOKUP(J749,'Radiation Sickness'!$B$5:$F$12,3,TRUE)</f>
        <v>0</v>
      </c>
      <c r="L749" s="156" t="str">
        <f>VLOOKUP(J749,'Radiation Sickness'!$B$5:$F$12,4,TRUE)</f>
        <v>1. Elevated</v>
      </c>
    </row>
    <row r="750" spans="2:12" ht="12.75">
      <c r="B750" s="82">
        <f t="shared" si="87"/>
        <v>3.376045612179782</v>
      </c>
      <c r="C750" s="79">
        <f t="shared" si="86"/>
        <v>713</v>
      </c>
      <c r="D750" s="48">
        <f>IF(C750&lt;=Configure!$E$54,C750/24,IF(C750&lt;=Configure!$E$55,C750/Configure!$E$54,C750/Configure!$E$55))</f>
        <v>29.708333333333332</v>
      </c>
      <c r="E750" s="54" t="str">
        <f>IF(C750&lt;=Configure!$E$54,Configure!$H$54,IF(C750&lt;=Configure!$E$55,Configure!$H$55,Configure!$H$56))</f>
        <v>Days</v>
      </c>
      <c r="F750" s="50">
        <f t="shared" si="88"/>
        <v>0</v>
      </c>
      <c r="G750" s="51" t="str">
        <f t="shared" si="89"/>
        <v>Normal</v>
      </c>
      <c r="H750" s="133">
        <f t="shared" si="90"/>
        <v>0</v>
      </c>
      <c r="I750" s="51" t="str">
        <f t="shared" si="91"/>
        <v>Nominal</v>
      </c>
      <c r="J750" s="132">
        <f t="shared" si="92"/>
        <v>0</v>
      </c>
      <c r="K750" s="156">
        <f>VLOOKUP(J750,'Radiation Sickness'!$B$5:$F$12,3,TRUE)</f>
        <v>0</v>
      </c>
      <c r="L750" s="156" t="str">
        <f>VLOOKUP(J750,'Radiation Sickness'!$B$5:$F$12,4,TRUE)</f>
        <v>1. Elevated</v>
      </c>
    </row>
    <row r="751" spans="2:12" ht="12.75">
      <c r="B751" s="82">
        <f t="shared" si="87"/>
        <v>3.376765862251949</v>
      </c>
      <c r="C751" s="79">
        <f t="shared" si="86"/>
        <v>714</v>
      </c>
      <c r="D751" s="48">
        <f>IF(C751&lt;=Configure!$E$54,C751/24,IF(C751&lt;=Configure!$E$55,C751/Configure!$E$54,C751/Configure!$E$55))</f>
        <v>29.75</v>
      </c>
      <c r="E751" s="54" t="str">
        <f>IF(C751&lt;=Configure!$E$54,Configure!$H$54,IF(C751&lt;=Configure!$E$55,Configure!$H$55,Configure!$H$56))</f>
        <v>Days</v>
      </c>
      <c r="F751" s="50">
        <f t="shared" si="88"/>
        <v>0</v>
      </c>
      <c r="G751" s="51" t="str">
        <f t="shared" si="89"/>
        <v>Normal</v>
      </c>
      <c r="H751" s="133">
        <f t="shared" si="90"/>
        <v>0</v>
      </c>
      <c r="I751" s="51" t="str">
        <f t="shared" si="91"/>
        <v>Nominal</v>
      </c>
      <c r="J751" s="132">
        <f t="shared" si="92"/>
        <v>0</v>
      </c>
      <c r="K751" s="156">
        <f>VLOOKUP(J751,'Radiation Sickness'!$B$5:$F$12,3,TRUE)</f>
        <v>0</v>
      </c>
      <c r="L751" s="156" t="str">
        <f>VLOOKUP(J751,'Radiation Sickness'!$B$5:$F$12,4,TRUE)</f>
        <v>1. Elevated</v>
      </c>
    </row>
    <row r="752" spans="2:12" ht="12.75">
      <c r="B752" s="82">
        <f t="shared" si="87"/>
        <v>3.3774851042761007</v>
      </c>
      <c r="C752" s="79">
        <f t="shared" si="86"/>
        <v>715</v>
      </c>
      <c r="D752" s="48">
        <f>IF(C752&lt;=Configure!$E$54,C752/24,IF(C752&lt;=Configure!$E$55,C752/Configure!$E$54,C752/Configure!$E$55))</f>
        <v>29.791666666666668</v>
      </c>
      <c r="E752" s="54" t="str">
        <f>IF(C752&lt;=Configure!$E$54,Configure!$H$54,IF(C752&lt;=Configure!$E$55,Configure!$H$55,Configure!$H$56))</f>
        <v>Days</v>
      </c>
      <c r="F752" s="50">
        <f t="shared" si="88"/>
        <v>0</v>
      </c>
      <c r="G752" s="51" t="str">
        <f t="shared" si="89"/>
        <v>Normal</v>
      </c>
      <c r="H752" s="133">
        <f t="shared" si="90"/>
        <v>0</v>
      </c>
      <c r="I752" s="51" t="str">
        <f t="shared" si="91"/>
        <v>Nominal</v>
      </c>
      <c r="J752" s="132">
        <f t="shared" si="92"/>
        <v>0</v>
      </c>
      <c r="K752" s="156">
        <f>VLOOKUP(J752,'Radiation Sickness'!$B$5:$F$12,3,TRUE)</f>
        <v>0</v>
      </c>
      <c r="L752" s="156" t="str">
        <f>VLOOKUP(J752,'Radiation Sickness'!$B$5:$F$12,4,TRUE)</f>
        <v>1. Elevated</v>
      </c>
    </row>
    <row r="753" spans="2:12" ht="12.75">
      <c r="B753" s="82">
        <f t="shared" si="87"/>
        <v>3.378203341069982</v>
      </c>
      <c r="C753" s="79">
        <f t="shared" si="86"/>
        <v>716</v>
      </c>
      <c r="D753" s="48">
        <f>IF(C753&lt;=Configure!$E$54,C753/24,IF(C753&lt;=Configure!$E$55,C753/Configure!$E$54,C753/Configure!$E$55))</f>
        <v>29.833333333333332</v>
      </c>
      <c r="E753" s="54" t="str">
        <f>IF(C753&lt;=Configure!$E$54,Configure!$H$54,IF(C753&lt;=Configure!$E$55,Configure!$H$55,Configure!$H$56))</f>
        <v>Days</v>
      </c>
      <c r="F753" s="50">
        <f t="shared" si="88"/>
        <v>0</v>
      </c>
      <c r="G753" s="51" t="str">
        <f t="shared" si="89"/>
        <v>Normal</v>
      </c>
      <c r="H753" s="133">
        <f t="shared" si="90"/>
        <v>0</v>
      </c>
      <c r="I753" s="51" t="str">
        <f t="shared" si="91"/>
        <v>Nominal</v>
      </c>
      <c r="J753" s="132">
        <f t="shared" si="92"/>
        <v>0</v>
      </c>
      <c r="K753" s="156">
        <f>VLOOKUP(J753,'Radiation Sickness'!$B$5:$F$12,3,TRUE)</f>
        <v>0</v>
      </c>
      <c r="L753" s="156" t="str">
        <f>VLOOKUP(J753,'Radiation Sickness'!$B$5:$F$12,4,TRUE)</f>
        <v>1. Elevated</v>
      </c>
    </row>
    <row r="754" spans="2:12" ht="12.75">
      <c r="B754" s="82">
        <f t="shared" si="87"/>
        <v>3.37892057543954</v>
      </c>
      <c r="C754" s="79">
        <f t="shared" si="86"/>
        <v>717</v>
      </c>
      <c r="D754" s="48">
        <f>IF(C754&lt;=Configure!$E$54,C754/24,IF(C754&lt;=Configure!$E$55,C754/Configure!$E$54,C754/Configure!$E$55))</f>
        <v>29.875</v>
      </c>
      <c r="E754" s="54" t="str">
        <f>IF(C754&lt;=Configure!$E$54,Configure!$H$54,IF(C754&lt;=Configure!$E$55,Configure!$H$55,Configure!$H$56))</f>
        <v>Days</v>
      </c>
      <c r="F754" s="50">
        <f t="shared" si="88"/>
        <v>0</v>
      </c>
      <c r="G754" s="51" t="str">
        <f t="shared" si="89"/>
        <v>Normal</v>
      </c>
      <c r="H754" s="133">
        <f t="shared" si="90"/>
        <v>0</v>
      </c>
      <c r="I754" s="51" t="str">
        <f t="shared" si="91"/>
        <v>Nominal</v>
      </c>
      <c r="J754" s="132">
        <f t="shared" si="92"/>
        <v>0</v>
      </c>
      <c r="K754" s="156">
        <f>VLOOKUP(J754,'Radiation Sickness'!$B$5:$F$12,3,TRUE)</f>
        <v>0</v>
      </c>
      <c r="L754" s="156" t="str">
        <f>VLOOKUP(J754,'Radiation Sickness'!$B$5:$F$12,4,TRUE)</f>
        <v>1. Elevated</v>
      </c>
    </row>
    <row r="755" spans="2:12" ht="12.75">
      <c r="B755" s="82">
        <f t="shared" si="87"/>
        <v>3.379636810178991</v>
      </c>
      <c r="C755" s="79">
        <f t="shared" si="86"/>
        <v>718</v>
      </c>
      <c r="D755" s="48">
        <f>IF(C755&lt;=Configure!$E$54,C755/24,IF(C755&lt;=Configure!$E$55,C755/Configure!$E$54,C755/Configure!$E$55))</f>
        <v>29.916666666666668</v>
      </c>
      <c r="E755" s="54" t="str">
        <f>IF(C755&lt;=Configure!$E$54,Configure!$H$54,IF(C755&lt;=Configure!$E$55,Configure!$H$55,Configure!$H$56))</f>
        <v>Days</v>
      </c>
      <c r="F755" s="50">
        <f t="shared" si="88"/>
        <v>0</v>
      </c>
      <c r="G755" s="51" t="str">
        <f t="shared" si="89"/>
        <v>Normal</v>
      </c>
      <c r="H755" s="133">
        <f t="shared" si="90"/>
        <v>0</v>
      </c>
      <c r="I755" s="51" t="str">
        <f t="shared" si="91"/>
        <v>Nominal</v>
      </c>
      <c r="J755" s="132">
        <f t="shared" si="92"/>
        <v>0</v>
      </c>
      <c r="K755" s="156">
        <f>VLOOKUP(J755,'Radiation Sickness'!$B$5:$F$12,3,TRUE)</f>
        <v>0</v>
      </c>
      <c r="L755" s="156" t="str">
        <f>VLOOKUP(J755,'Radiation Sickness'!$B$5:$F$12,4,TRUE)</f>
        <v>1. Elevated</v>
      </c>
    </row>
    <row r="756" spans="2:12" ht="12.75">
      <c r="B756" s="82">
        <f t="shared" si="87"/>
        <v>3.380352048070884</v>
      </c>
      <c r="C756" s="79">
        <f t="shared" si="86"/>
        <v>719</v>
      </c>
      <c r="D756" s="48">
        <f>IF(C756&lt;=Configure!$E$54,C756/24,IF(C756&lt;=Configure!$E$55,C756/Configure!$E$54,C756/Configure!$E$55))</f>
        <v>29.958333333333332</v>
      </c>
      <c r="E756" s="54" t="str">
        <f>IF(C756&lt;=Configure!$E$54,Configure!$H$54,IF(C756&lt;=Configure!$E$55,Configure!$H$55,Configure!$H$56))</f>
        <v>Days</v>
      </c>
      <c r="F756" s="50">
        <f t="shared" si="88"/>
        <v>0</v>
      </c>
      <c r="G756" s="51" t="str">
        <f t="shared" si="89"/>
        <v>Normal</v>
      </c>
      <c r="H756" s="133">
        <f t="shared" si="90"/>
        <v>0</v>
      </c>
      <c r="I756" s="51" t="str">
        <f t="shared" si="91"/>
        <v>Nominal</v>
      </c>
      <c r="J756" s="132">
        <f t="shared" si="92"/>
        <v>0</v>
      </c>
      <c r="K756" s="156">
        <f>VLOOKUP(J756,'Radiation Sickness'!$B$5:$F$12,3,TRUE)</f>
        <v>0</v>
      </c>
      <c r="L756" s="156" t="str">
        <f>VLOOKUP(J756,'Radiation Sickness'!$B$5:$F$12,4,TRUE)</f>
        <v>1. Elevated</v>
      </c>
    </row>
    <row r="757" spans="2:12" ht="12.75">
      <c r="B757" s="82">
        <f t="shared" si="87"/>
        <v>3.3810662918861643</v>
      </c>
      <c r="C757" s="79">
        <f t="shared" si="86"/>
        <v>720</v>
      </c>
      <c r="D757" s="48">
        <f>IF(C757&lt;=Configure!$E$54,C757/24,IF(C757&lt;=Configure!$E$55,C757/Configure!$E$54,C757/Configure!$E$55))</f>
        <v>30</v>
      </c>
      <c r="E757" s="54" t="str">
        <f>IF(C757&lt;=Configure!$E$54,Configure!$H$54,IF(C757&lt;=Configure!$E$55,Configure!$H$55,Configure!$H$56))</f>
        <v>Days</v>
      </c>
      <c r="F757" s="50">
        <f t="shared" si="88"/>
        <v>0</v>
      </c>
      <c r="G757" s="51" t="str">
        <f t="shared" si="89"/>
        <v>Normal</v>
      </c>
      <c r="H757" s="133">
        <f t="shared" si="90"/>
        <v>0</v>
      </c>
      <c r="I757" s="51" t="str">
        <f t="shared" si="91"/>
        <v>Nominal</v>
      </c>
      <c r="J757" s="132">
        <f t="shared" si="92"/>
        <v>0</v>
      </c>
      <c r="K757" s="156">
        <f>VLOOKUP(J757,'Radiation Sickness'!$B$5:$F$12,3,TRUE)</f>
        <v>0</v>
      </c>
      <c r="L757" s="156" t="str">
        <f>VLOOKUP(J757,'Radiation Sickness'!$B$5:$F$12,4,TRUE)</f>
        <v>1. Elevated</v>
      </c>
    </row>
    <row r="758" spans="6:11" ht="12.75">
      <c r="F758"/>
      <c r="H758"/>
      <c r="J758"/>
      <c r="K758"/>
    </row>
    <row r="759" spans="6:11" ht="12.75">
      <c r="F759"/>
      <c r="H759"/>
      <c r="J759"/>
      <c r="K759"/>
    </row>
    <row r="760" spans="6:11" ht="12.75">
      <c r="F760"/>
      <c r="H760"/>
      <c r="J760"/>
      <c r="K760"/>
    </row>
    <row r="761" spans="6:11" ht="12.75">
      <c r="F761"/>
      <c r="H761"/>
      <c r="J761"/>
      <c r="K761"/>
    </row>
    <row r="762" spans="6:11" ht="12.75">
      <c r="F762"/>
      <c r="H762"/>
      <c r="J762"/>
      <c r="K762"/>
    </row>
    <row r="763" spans="6:11" ht="12.75">
      <c r="F763"/>
      <c r="H763"/>
      <c r="J763"/>
      <c r="K763"/>
    </row>
    <row r="764" spans="6:11" ht="12.75">
      <c r="F764"/>
      <c r="H764"/>
      <c r="J764"/>
      <c r="K764"/>
    </row>
    <row r="765" spans="6:11" ht="12.75">
      <c r="F765"/>
      <c r="H765"/>
      <c r="J765"/>
      <c r="K765"/>
    </row>
    <row r="766" spans="6:11" ht="12.75">
      <c r="F766"/>
      <c r="H766"/>
      <c r="J766"/>
      <c r="K766"/>
    </row>
    <row r="767" spans="6:11" ht="12.75">
      <c r="F767"/>
      <c r="H767"/>
      <c r="J767"/>
      <c r="K767"/>
    </row>
    <row r="768" spans="6:11" ht="12.75">
      <c r="F768"/>
      <c r="H768"/>
      <c r="J768"/>
      <c r="K768"/>
    </row>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sheetData>
  <sheetProtection/>
  <mergeCells count="6">
    <mergeCell ref="W41:AE50"/>
    <mergeCell ref="W54:AE62"/>
    <mergeCell ref="E5:G7"/>
    <mergeCell ref="F35:G35"/>
    <mergeCell ref="H35:I35"/>
    <mergeCell ref="J35:L35"/>
  </mergeCells>
  <conditionalFormatting sqref="U51:U150 N53:T150">
    <cfRule type="expression" priority="1" dxfId="0" stopIfTrue="1">
      <formula>M38=$S$40</formula>
    </cfRule>
    <cfRule type="expression" priority="2" dxfId="1" stopIfTrue="1">
      <formula>M38=$S$41</formula>
    </cfRule>
    <cfRule type="expression" priority="3" dxfId="30" stopIfTrue="1">
      <formula>M38=$S$42</formula>
    </cfRule>
  </conditionalFormatting>
  <conditionalFormatting sqref="J37:J757">
    <cfRule type="expression" priority="4" dxfId="29" stopIfTrue="1">
      <formula>K37=1</formula>
    </cfRule>
    <cfRule type="expression" priority="5" dxfId="28" stopIfTrue="1">
      <formula>K37&gt;0.25</formula>
    </cfRule>
  </conditionalFormatting>
  <conditionalFormatting sqref="G37:G757">
    <cfRule type="expression" priority="6" dxfId="33" stopIfTrue="1">
      <formula>G37="Dangerous"</formula>
    </cfRule>
  </conditionalFormatting>
  <conditionalFormatting sqref="I37:I757">
    <cfRule type="expression" priority="7" dxfId="34" stopIfTrue="1">
      <formula>I37=$S$48</formula>
    </cfRule>
  </conditionalFormatting>
  <conditionalFormatting sqref="K37:L757">
    <cfRule type="expression" priority="8" dxfId="2" stopIfTrue="1">
      <formula>LEFT(K37,1)="2"</formula>
    </cfRule>
    <cfRule type="expression" priority="9" dxfId="1" stopIfTrue="1">
      <formula>LEFT(K37,1)="3"</formula>
    </cfRule>
    <cfRule type="expression" priority="10" dxfId="0" stopIfTrue="1">
      <formula>LEFT(K37,1)&gt;="4"</formula>
    </cfRule>
  </conditionalFormatting>
  <printOptions/>
  <pageMargins left="0.75" right="0.75" top="1" bottom="1" header="0.5" footer="0.5"/>
  <pageSetup horizontalDpi="600" verticalDpi="600" orientation="portrait" r:id="rId3"/>
  <legacyDrawing r:id="rId2"/>
</worksheet>
</file>

<file path=xl/worksheets/sheet10.xml><?xml version="1.0" encoding="utf-8"?>
<worksheet xmlns="http://schemas.openxmlformats.org/spreadsheetml/2006/main" xmlns:r="http://schemas.openxmlformats.org/officeDocument/2006/relationships">
  <sheetPr codeName="Sheet10"/>
  <dimension ref="A1:G250"/>
  <sheetViews>
    <sheetView zoomScalePageLayoutView="0" workbookViewId="0" topLeftCell="A1">
      <pane ySplit="2865" topLeftCell="A9" activePane="bottomLeft" state="split"/>
      <selection pane="topLeft" activeCell="C7" sqref="C7"/>
      <selection pane="bottomLeft" activeCell="D10" sqref="D10"/>
    </sheetView>
  </sheetViews>
  <sheetFormatPr defaultColWidth="9.140625" defaultRowHeight="12.75"/>
  <cols>
    <col min="1" max="1" width="17.57421875" style="2" customWidth="1"/>
    <col min="2" max="2" width="11.28125" style="2" customWidth="1"/>
    <col min="3" max="3" width="9.140625" style="2" customWidth="1"/>
    <col min="4" max="4" width="11.57421875" style="3" customWidth="1"/>
    <col min="5" max="5" width="9.8515625" style="107" customWidth="1"/>
    <col min="6" max="6" width="26.28125" style="2" bestFit="1" customWidth="1"/>
    <col min="7" max="7" width="47.421875" style="100" customWidth="1"/>
    <col min="8" max="16384" width="9.140625" style="2" customWidth="1"/>
  </cols>
  <sheetData>
    <row r="1" ht="18.75">
      <c r="A1" s="1" t="s">
        <v>130</v>
      </c>
    </row>
    <row r="2" ht="18.75">
      <c r="A2" s="1"/>
    </row>
    <row r="3" spans="1:7" s="97" customFormat="1" ht="22.5">
      <c r="A3" s="97" t="s">
        <v>131</v>
      </c>
      <c r="B3" s="111" t="s">
        <v>51</v>
      </c>
      <c r="D3" s="98"/>
      <c r="E3" s="108" t="s">
        <v>132</v>
      </c>
      <c r="F3" s="99" t="s">
        <v>52</v>
      </c>
      <c r="G3" s="101"/>
    </row>
    <row r="4" spans="1:7" s="96" customFormat="1" ht="18.75">
      <c r="A4" s="1" t="str">
        <f>'Individual Logs'!B8</f>
        <v>Kim3</v>
      </c>
      <c r="B4" s="1">
        <f>'Individual Logs'!C8</f>
        <v>12</v>
      </c>
      <c r="D4" s="95"/>
      <c r="E4" s="106">
        <f>E52</f>
        <v>1</v>
      </c>
      <c r="F4" s="105" t="str">
        <f>F202</f>
        <v>1. Elevated</v>
      </c>
      <c r="G4" s="102"/>
    </row>
    <row r="6" spans="1:3" ht="12.75">
      <c r="A6" s="2" t="s">
        <v>57</v>
      </c>
      <c r="B6" s="146" t="s">
        <v>164</v>
      </c>
      <c r="C6" s="69"/>
    </row>
    <row r="7" spans="1:7" ht="12.75">
      <c r="A7" s="144">
        <f ca="1">TODAY()</f>
        <v>45037</v>
      </c>
      <c r="B7" s="145">
        <f>DMAX(B9:B227,1,B9:B227)</f>
        <v>0</v>
      </c>
      <c r="C7" s="150" t="e">
        <f>VLOOKUP(B7,B9:C227,2,FALSE)</f>
        <v>#N/A</v>
      </c>
      <c r="D7" s="94"/>
      <c r="E7" s="109" t="s">
        <v>55</v>
      </c>
      <c r="F7" s="66"/>
      <c r="G7" s="103"/>
    </row>
    <row r="8" spans="2:7" ht="12.75">
      <c r="B8" s="62" t="s">
        <v>29</v>
      </c>
      <c r="C8" s="62" t="s">
        <v>30</v>
      </c>
      <c r="D8" s="63" t="s">
        <v>58</v>
      </c>
      <c r="E8" s="110" t="s">
        <v>1</v>
      </c>
      <c r="F8" s="62" t="s">
        <v>52</v>
      </c>
      <c r="G8" s="104" t="s">
        <v>56</v>
      </c>
    </row>
    <row r="9" spans="1:6" ht="12.75">
      <c r="A9" s="46" t="s">
        <v>59</v>
      </c>
      <c r="B9" s="201">
        <v>38100</v>
      </c>
      <c r="C9" s="202">
        <v>0.5833333333333334</v>
      </c>
      <c r="D9" s="189">
        <v>1</v>
      </c>
      <c r="E9" s="107">
        <f>D9</f>
        <v>1</v>
      </c>
      <c r="F9" s="7" t="str">
        <f>VLOOKUP(E9,'Radiation Sickness'!$B$5:$F$12,4,TRUE)</f>
        <v>1. Elevated</v>
      </c>
    </row>
    <row r="10" spans="2:6" ht="12.75">
      <c r="B10" s="201"/>
      <c r="C10" s="202"/>
      <c r="D10" s="189">
        <v>0</v>
      </c>
      <c r="E10" s="107">
        <f aca="true" t="shared" si="0" ref="E10:E73">E9+D10</f>
        <v>1</v>
      </c>
      <c r="F10" s="7" t="str">
        <f>VLOOKUP(E10,'Radiation Sickness'!$B$5:$F$12,4,TRUE)</f>
        <v>1. Elevated</v>
      </c>
    </row>
    <row r="11" spans="2:6" ht="12.75">
      <c r="B11" s="201"/>
      <c r="C11" s="202"/>
      <c r="D11" s="189">
        <v>0</v>
      </c>
      <c r="E11" s="107">
        <f t="shared" si="0"/>
        <v>1</v>
      </c>
      <c r="F11" s="7" t="str">
        <f>VLOOKUP(E11,'Radiation Sickness'!$B$5:$F$12,4,TRUE)</f>
        <v>1. Elevated</v>
      </c>
    </row>
    <row r="12" spans="2:6" ht="12.75">
      <c r="B12" s="201"/>
      <c r="C12" s="202"/>
      <c r="D12" s="189">
        <v>0</v>
      </c>
      <c r="E12" s="107">
        <f t="shared" si="0"/>
        <v>1</v>
      </c>
      <c r="F12" s="7" t="str">
        <f>VLOOKUP(E12,'Radiation Sickness'!$B$5:$F$12,4,TRUE)</f>
        <v>1. Elevated</v>
      </c>
    </row>
    <row r="13" spans="2:6" ht="12.75">
      <c r="B13" s="201"/>
      <c r="C13" s="202"/>
      <c r="D13" s="189">
        <v>0</v>
      </c>
      <c r="E13" s="107">
        <f t="shared" si="0"/>
        <v>1</v>
      </c>
      <c r="F13" s="7" t="str">
        <f>VLOOKUP(E13,'Radiation Sickness'!$B$5:$F$12,4,TRUE)</f>
        <v>1. Elevated</v>
      </c>
    </row>
    <row r="14" spans="2:6" ht="12.75">
      <c r="B14" s="201"/>
      <c r="C14" s="202"/>
      <c r="D14" s="189">
        <v>0</v>
      </c>
      <c r="E14" s="107">
        <f t="shared" si="0"/>
        <v>1</v>
      </c>
      <c r="F14" s="7" t="str">
        <f>VLOOKUP(E14,'Radiation Sickness'!$B$5:$F$12,4,TRUE)</f>
        <v>1. Elevated</v>
      </c>
    </row>
    <row r="15" spans="2:6" ht="12.75">
      <c r="B15" s="201"/>
      <c r="C15" s="202"/>
      <c r="D15" s="189">
        <v>0</v>
      </c>
      <c r="E15" s="107">
        <f t="shared" si="0"/>
        <v>1</v>
      </c>
      <c r="F15" s="7" t="str">
        <f>VLOOKUP(E15,'Radiation Sickness'!$B$5:$F$12,4,TRUE)</f>
        <v>1. Elevated</v>
      </c>
    </row>
    <row r="16" spans="2:6" ht="12.75">
      <c r="B16" s="201"/>
      <c r="C16" s="202"/>
      <c r="D16" s="189">
        <v>0</v>
      </c>
      <c r="E16" s="107">
        <f t="shared" si="0"/>
        <v>1</v>
      </c>
      <c r="F16" s="7" t="str">
        <f>VLOOKUP(E16,'Radiation Sickness'!$B$5:$F$12,4,TRUE)</f>
        <v>1. Elevated</v>
      </c>
    </row>
    <row r="17" spans="2:6" ht="12.75">
      <c r="B17" s="203"/>
      <c r="C17" s="203"/>
      <c r="D17" s="189">
        <v>0</v>
      </c>
      <c r="E17" s="107">
        <f t="shared" si="0"/>
        <v>1</v>
      </c>
      <c r="F17" s="7" t="str">
        <f>VLOOKUP(E17,'Radiation Sickness'!$B$5:$F$12,4,TRUE)</f>
        <v>1. Elevated</v>
      </c>
    </row>
    <row r="18" spans="2:6" ht="12.75">
      <c r="B18" s="203"/>
      <c r="C18" s="203"/>
      <c r="D18" s="189">
        <v>0</v>
      </c>
      <c r="E18" s="107">
        <f t="shared" si="0"/>
        <v>1</v>
      </c>
      <c r="F18" s="7" t="str">
        <f>VLOOKUP(E18,'Radiation Sickness'!$B$5:$F$12,4,TRUE)</f>
        <v>1. Elevated</v>
      </c>
    </row>
    <row r="19" spans="2:6" ht="12.75">
      <c r="B19" s="203"/>
      <c r="C19" s="203"/>
      <c r="D19" s="189">
        <v>0</v>
      </c>
      <c r="E19" s="107">
        <f t="shared" si="0"/>
        <v>1</v>
      </c>
      <c r="F19" s="7" t="str">
        <f>VLOOKUP(E19,'Radiation Sickness'!$B$5:$F$12,4,TRUE)</f>
        <v>1. Elevated</v>
      </c>
    </row>
    <row r="20" spans="2:6" ht="12.75">
      <c r="B20" s="203"/>
      <c r="C20" s="203"/>
      <c r="D20" s="189">
        <v>0</v>
      </c>
      <c r="E20" s="107">
        <f t="shared" si="0"/>
        <v>1</v>
      </c>
      <c r="F20" s="7" t="str">
        <f>VLOOKUP(E20,'Radiation Sickness'!$B$5:$F$12,4,TRUE)</f>
        <v>1. Elevated</v>
      </c>
    </row>
    <row r="21" spans="2:6" ht="12.75">
      <c r="B21" s="203"/>
      <c r="C21" s="203"/>
      <c r="D21" s="189">
        <v>0</v>
      </c>
      <c r="E21" s="107">
        <f t="shared" si="0"/>
        <v>1</v>
      </c>
      <c r="F21" s="7" t="str">
        <f>VLOOKUP(E21,'Radiation Sickness'!$B$5:$F$12,4,TRUE)</f>
        <v>1. Elevated</v>
      </c>
    </row>
    <row r="22" spans="2:6" ht="12.75">
      <c r="B22" s="203"/>
      <c r="C22" s="203"/>
      <c r="D22" s="189">
        <v>0</v>
      </c>
      <c r="E22" s="107">
        <f t="shared" si="0"/>
        <v>1</v>
      </c>
      <c r="F22" s="7" t="str">
        <f>VLOOKUP(E22,'Radiation Sickness'!$B$5:$F$12,4,TRUE)</f>
        <v>1. Elevated</v>
      </c>
    </row>
    <row r="23" spans="2:6" ht="12.75">
      <c r="B23" s="203"/>
      <c r="C23" s="203"/>
      <c r="D23" s="189">
        <v>0</v>
      </c>
      <c r="E23" s="107">
        <f t="shared" si="0"/>
        <v>1</v>
      </c>
      <c r="F23" s="7" t="str">
        <f>VLOOKUP(E23,'Radiation Sickness'!$B$5:$F$12,4,TRUE)</f>
        <v>1. Elevated</v>
      </c>
    </row>
    <row r="24" spans="2:6" ht="12.75">
      <c r="B24" s="203"/>
      <c r="C24" s="203"/>
      <c r="D24" s="189">
        <v>0</v>
      </c>
      <c r="E24" s="107">
        <f t="shared" si="0"/>
        <v>1</v>
      </c>
      <c r="F24" s="7" t="str">
        <f>VLOOKUP(E24,'Radiation Sickness'!$B$5:$F$12,4,TRUE)</f>
        <v>1. Elevated</v>
      </c>
    </row>
    <row r="25" spans="2:6" ht="12.75">
      <c r="B25" s="203"/>
      <c r="C25" s="203"/>
      <c r="D25" s="189">
        <v>0</v>
      </c>
      <c r="E25" s="107">
        <f t="shared" si="0"/>
        <v>1</v>
      </c>
      <c r="F25" s="7" t="str">
        <f>VLOOKUP(E25,'Radiation Sickness'!$B$5:$F$12,4,TRUE)</f>
        <v>1. Elevated</v>
      </c>
    </row>
    <row r="26" spans="2:6" ht="12.75">
      <c r="B26" s="203"/>
      <c r="C26" s="203"/>
      <c r="D26" s="189">
        <v>0</v>
      </c>
      <c r="E26" s="107">
        <f t="shared" si="0"/>
        <v>1</v>
      </c>
      <c r="F26" s="7" t="str">
        <f>VLOOKUP(E26,'Radiation Sickness'!$B$5:$F$12,4,TRUE)</f>
        <v>1. Elevated</v>
      </c>
    </row>
    <row r="27" spans="2:6" ht="12.75">
      <c r="B27" s="203"/>
      <c r="C27" s="203"/>
      <c r="D27" s="189">
        <v>0</v>
      </c>
      <c r="E27" s="107">
        <f t="shared" si="0"/>
        <v>1</v>
      </c>
      <c r="F27" s="7" t="str">
        <f>VLOOKUP(E27,'Radiation Sickness'!$B$5:$F$12,4,TRUE)</f>
        <v>1. Elevated</v>
      </c>
    </row>
    <row r="28" spans="2:6" ht="12.75">
      <c r="B28" s="203"/>
      <c r="C28" s="203"/>
      <c r="D28" s="189">
        <v>0</v>
      </c>
      <c r="E28" s="107">
        <f t="shared" si="0"/>
        <v>1</v>
      </c>
      <c r="F28" s="7" t="str">
        <f>VLOOKUP(E28,'Radiation Sickness'!$B$5:$F$12,4,TRUE)</f>
        <v>1. Elevated</v>
      </c>
    </row>
    <row r="29" spans="2:6" ht="12.75">
      <c r="B29" s="203"/>
      <c r="C29" s="203"/>
      <c r="D29" s="189">
        <v>0</v>
      </c>
      <c r="E29" s="107">
        <f t="shared" si="0"/>
        <v>1</v>
      </c>
      <c r="F29" s="7" t="str">
        <f>VLOOKUP(E29,'Radiation Sickness'!$B$5:$F$12,4,TRUE)</f>
        <v>1. Elevated</v>
      </c>
    </row>
    <row r="30" spans="2:6" ht="12.75">
      <c r="B30" s="203"/>
      <c r="C30" s="203"/>
      <c r="D30" s="189">
        <v>0</v>
      </c>
      <c r="E30" s="107">
        <f t="shared" si="0"/>
        <v>1</v>
      </c>
      <c r="F30" s="7" t="str">
        <f>VLOOKUP(E30,'Radiation Sickness'!$B$5:$F$12,4,TRUE)</f>
        <v>1. Elevated</v>
      </c>
    </row>
    <row r="31" spans="2:6" ht="12.75">
      <c r="B31" s="203"/>
      <c r="C31" s="203"/>
      <c r="D31" s="189">
        <v>0</v>
      </c>
      <c r="E31" s="107">
        <f t="shared" si="0"/>
        <v>1</v>
      </c>
      <c r="F31" s="7" t="str">
        <f>VLOOKUP(E31,'Radiation Sickness'!$B$5:$F$12,4,TRUE)</f>
        <v>1. Elevated</v>
      </c>
    </row>
    <row r="32" spans="2:6" ht="12.75">
      <c r="B32" s="203"/>
      <c r="C32" s="203"/>
      <c r="D32" s="189">
        <v>0</v>
      </c>
      <c r="E32" s="107">
        <f t="shared" si="0"/>
        <v>1</v>
      </c>
      <c r="F32" s="7" t="str">
        <f>VLOOKUP(E32,'Radiation Sickness'!$B$5:$F$12,4,TRUE)</f>
        <v>1. Elevated</v>
      </c>
    </row>
    <row r="33" spans="2:6" ht="12.75">
      <c r="B33" s="203"/>
      <c r="C33" s="203"/>
      <c r="D33" s="189">
        <v>0</v>
      </c>
      <c r="E33" s="107">
        <f t="shared" si="0"/>
        <v>1</v>
      </c>
      <c r="F33" s="7" t="str">
        <f>VLOOKUP(E33,'Radiation Sickness'!$B$5:$F$12,4,TRUE)</f>
        <v>1. Elevated</v>
      </c>
    </row>
    <row r="34" spans="2:6" ht="12.75">
      <c r="B34" s="203"/>
      <c r="C34" s="203"/>
      <c r="D34" s="189">
        <v>0</v>
      </c>
      <c r="E34" s="107">
        <f t="shared" si="0"/>
        <v>1</v>
      </c>
      <c r="F34" s="7" t="str">
        <f>VLOOKUP(E34,'Radiation Sickness'!$B$5:$F$12,4,TRUE)</f>
        <v>1. Elevated</v>
      </c>
    </row>
    <row r="35" spans="2:6" ht="12.75">
      <c r="B35" s="203"/>
      <c r="C35" s="203"/>
      <c r="D35" s="189">
        <v>0</v>
      </c>
      <c r="E35" s="107">
        <f t="shared" si="0"/>
        <v>1</v>
      </c>
      <c r="F35" s="7" t="str">
        <f>VLOOKUP(E35,'Radiation Sickness'!$B$5:$F$12,4,TRUE)</f>
        <v>1. Elevated</v>
      </c>
    </row>
    <row r="36" spans="2:6" ht="12.75">
      <c r="B36" s="203"/>
      <c r="C36" s="203"/>
      <c r="D36" s="189">
        <v>0</v>
      </c>
      <c r="E36" s="107">
        <f t="shared" si="0"/>
        <v>1</v>
      </c>
      <c r="F36" s="7" t="str">
        <f>VLOOKUP(E36,'Radiation Sickness'!$B$5:$F$12,4,TRUE)</f>
        <v>1. Elevated</v>
      </c>
    </row>
    <row r="37" spans="2:6" ht="12.75">
      <c r="B37" s="203"/>
      <c r="C37" s="203"/>
      <c r="D37" s="189">
        <v>0</v>
      </c>
      <c r="E37" s="107">
        <f t="shared" si="0"/>
        <v>1</v>
      </c>
      <c r="F37" s="7" t="str">
        <f>VLOOKUP(E37,'Radiation Sickness'!$B$5:$F$12,4,TRUE)</f>
        <v>1. Elevated</v>
      </c>
    </row>
    <row r="38" spans="2:6" ht="12.75">
      <c r="B38" s="203"/>
      <c r="C38" s="203"/>
      <c r="D38" s="189">
        <v>0</v>
      </c>
      <c r="E38" s="107">
        <f t="shared" si="0"/>
        <v>1</v>
      </c>
      <c r="F38" s="7" t="str">
        <f>VLOOKUP(E38,'Radiation Sickness'!$B$5:$F$12,4,TRUE)</f>
        <v>1. Elevated</v>
      </c>
    </row>
    <row r="39" spans="2:6" ht="12.75">
      <c r="B39" s="203"/>
      <c r="C39" s="203"/>
      <c r="D39" s="189">
        <v>0</v>
      </c>
      <c r="E39" s="107">
        <f t="shared" si="0"/>
        <v>1</v>
      </c>
      <c r="F39" s="7" t="str">
        <f>VLOOKUP(E39,'Radiation Sickness'!$B$5:$F$12,4,TRUE)</f>
        <v>1. Elevated</v>
      </c>
    </row>
    <row r="40" spans="2:6" ht="12.75">
      <c r="B40" s="203"/>
      <c r="C40" s="203"/>
      <c r="D40" s="189">
        <v>0</v>
      </c>
      <c r="E40" s="107">
        <f t="shared" si="0"/>
        <v>1</v>
      </c>
      <c r="F40" s="7" t="str">
        <f>VLOOKUP(E40,'Radiation Sickness'!$B$5:$F$12,4,TRUE)</f>
        <v>1. Elevated</v>
      </c>
    </row>
    <row r="41" spans="2:6" ht="12.75">
      <c r="B41" s="203"/>
      <c r="C41" s="203"/>
      <c r="D41" s="189">
        <v>0</v>
      </c>
      <c r="E41" s="107">
        <f t="shared" si="0"/>
        <v>1</v>
      </c>
      <c r="F41" s="7" t="str">
        <f>VLOOKUP(E41,'Radiation Sickness'!$B$5:$F$12,4,TRUE)</f>
        <v>1. Elevated</v>
      </c>
    </row>
    <row r="42" spans="2:6" ht="12.75">
      <c r="B42" s="203"/>
      <c r="C42" s="203"/>
      <c r="D42" s="189">
        <v>0</v>
      </c>
      <c r="E42" s="107">
        <f t="shared" si="0"/>
        <v>1</v>
      </c>
      <c r="F42" s="7" t="str">
        <f>VLOOKUP(E42,'Radiation Sickness'!$B$5:$F$12,4,TRUE)</f>
        <v>1. Elevated</v>
      </c>
    </row>
    <row r="43" spans="2:6" ht="12.75">
      <c r="B43" s="203"/>
      <c r="C43" s="203"/>
      <c r="D43" s="189">
        <v>0</v>
      </c>
      <c r="E43" s="107">
        <f t="shared" si="0"/>
        <v>1</v>
      </c>
      <c r="F43" s="7" t="str">
        <f>VLOOKUP(E43,'Radiation Sickness'!$B$5:$F$12,4,TRUE)</f>
        <v>1. Elevated</v>
      </c>
    </row>
    <row r="44" spans="2:6" ht="12.75">
      <c r="B44" s="203"/>
      <c r="C44" s="203"/>
      <c r="D44" s="189">
        <v>0</v>
      </c>
      <c r="E44" s="107">
        <f t="shared" si="0"/>
        <v>1</v>
      </c>
      <c r="F44" s="7" t="str">
        <f>VLOOKUP(E44,'Radiation Sickness'!$B$5:$F$12,4,TRUE)</f>
        <v>1. Elevated</v>
      </c>
    </row>
    <row r="45" spans="2:6" ht="12.75">
      <c r="B45" s="203"/>
      <c r="C45" s="203"/>
      <c r="D45" s="189">
        <v>0</v>
      </c>
      <c r="E45" s="107">
        <f t="shared" si="0"/>
        <v>1</v>
      </c>
      <c r="F45" s="7" t="str">
        <f>VLOOKUP(E45,'Radiation Sickness'!$B$5:$F$12,4,TRUE)</f>
        <v>1. Elevated</v>
      </c>
    </row>
    <row r="46" spans="2:6" ht="12.75">
      <c r="B46" s="203"/>
      <c r="C46" s="203"/>
      <c r="D46" s="189">
        <v>0</v>
      </c>
      <c r="E46" s="107">
        <f t="shared" si="0"/>
        <v>1</v>
      </c>
      <c r="F46" s="7" t="str">
        <f>VLOOKUP(E46,'Radiation Sickness'!$B$5:$F$12,4,TRUE)</f>
        <v>1. Elevated</v>
      </c>
    </row>
    <row r="47" spans="2:6" ht="12.75">
      <c r="B47" s="203"/>
      <c r="C47" s="203"/>
      <c r="D47" s="189">
        <v>0</v>
      </c>
      <c r="E47" s="107">
        <f t="shared" si="0"/>
        <v>1</v>
      </c>
      <c r="F47" s="7" t="str">
        <f>VLOOKUP(E47,'Radiation Sickness'!$B$5:$F$12,4,TRUE)</f>
        <v>1. Elevated</v>
      </c>
    </row>
    <row r="48" spans="2:6" ht="12.75">
      <c r="B48" s="203"/>
      <c r="C48" s="203"/>
      <c r="D48" s="189">
        <v>0</v>
      </c>
      <c r="E48" s="107">
        <f t="shared" si="0"/>
        <v>1</v>
      </c>
      <c r="F48" s="7" t="str">
        <f>VLOOKUP(E48,'Radiation Sickness'!$B$5:$F$12,4,TRUE)</f>
        <v>1. Elevated</v>
      </c>
    </row>
    <row r="49" spans="2:6" ht="12.75">
      <c r="B49" s="203"/>
      <c r="C49" s="203"/>
      <c r="D49" s="189">
        <v>0</v>
      </c>
      <c r="E49" s="107">
        <f t="shared" si="0"/>
        <v>1</v>
      </c>
      <c r="F49" s="7" t="str">
        <f>VLOOKUP(E49,'Radiation Sickness'!$B$5:$F$12,4,TRUE)</f>
        <v>1. Elevated</v>
      </c>
    </row>
    <row r="50" spans="2:6" ht="12.75">
      <c r="B50" s="203"/>
      <c r="C50" s="203"/>
      <c r="D50" s="189">
        <v>0</v>
      </c>
      <c r="E50" s="107">
        <f t="shared" si="0"/>
        <v>1</v>
      </c>
      <c r="F50" s="7" t="str">
        <f>VLOOKUP(E50,'Radiation Sickness'!$B$5:$F$12,4,TRUE)</f>
        <v>1. Elevated</v>
      </c>
    </row>
    <row r="51" spans="2:6" ht="12.75">
      <c r="B51" s="203"/>
      <c r="C51" s="203"/>
      <c r="D51" s="189">
        <v>0</v>
      </c>
      <c r="E51" s="107">
        <f t="shared" si="0"/>
        <v>1</v>
      </c>
      <c r="F51" s="7" t="str">
        <f>VLOOKUP(E51,'Radiation Sickness'!$B$5:$F$12,4,TRUE)</f>
        <v>1. Elevated</v>
      </c>
    </row>
    <row r="52" spans="2:6" ht="12.75">
      <c r="B52" s="203"/>
      <c r="C52" s="203"/>
      <c r="D52" s="189">
        <v>0</v>
      </c>
      <c r="E52" s="107">
        <f t="shared" si="0"/>
        <v>1</v>
      </c>
      <c r="F52" s="7" t="str">
        <f>VLOOKUP(E52,'Radiation Sickness'!$B$5:$F$12,4,TRUE)</f>
        <v>1. Elevated</v>
      </c>
    </row>
    <row r="53" spans="2:6" ht="12.75">
      <c r="B53" s="203"/>
      <c r="C53" s="203"/>
      <c r="D53" s="189">
        <v>0</v>
      </c>
      <c r="E53" s="107">
        <f t="shared" si="0"/>
        <v>1</v>
      </c>
      <c r="F53" s="7" t="str">
        <f>VLOOKUP(E53,'Radiation Sickness'!$B$5:$F$12,4,TRUE)</f>
        <v>1. Elevated</v>
      </c>
    </row>
    <row r="54" spans="2:6" ht="12.75">
      <c r="B54" s="203"/>
      <c r="C54" s="203"/>
      <c r="D54" s="189">
        <v>0</v>
      </c>
      <c r="E54" s="107">
        <f t="shared" si="0"/>
        <v>1</v>
      </c>
      <c r="F54" s="7" t="str">
        <f>VLOOKUP(E54,'Radiation Sickness'!$B$5:$F$12,4,TRUE)</f>
        <v>1. Elevated</v>
      </c>
    </row>
    <row r="55" spans="2:6" ht="12.75">
      <c r="B55" s="203"/>
      <c r="C55" s="203"/>
      <c r="D55" s="189">
        <v>0</v>
      </c>
      <c r="E55" s="107">
        <f t="shared" si="0"/>
        <v>1</v>
      </c>
      <c r="F55" s="7" t="str">
        <f>VLOOKUP(E55,'Radiation Sickness'!$B$5:$F$12,4,TRUE)</f>
        <v>1. Elevated</v>
      </c>
    </row>
    <row r="56" spans="2:6" ht="12.75">
      <c r="B56" s="203"/>
      <c r="C56" s="203"/>
      <c r="D56" s="189">
        <v>0</v>
      </c>
      <c r="E56" s="107">
        <f t="shared" si="0"/>
        <v>1</v>
      </c>
      <c r="F56" s="7" t="str">
        <f>VLOOKUP(E56,'Radiation Sickness'!$B$5:$F$12,4,TRUE)</f>
        <v>1. Elevated</v>
      </c>
    </row>
    <row r="57" spans="2:6" ht="12.75">
      <c r="B57" s="203"/>
      <c r="C57" s="203"/>
      <c r="D57" s="189">
        <v>0</v>
      </c>
      <c r="E57" s="107">
        <f t="shared" si="0"/>
        <v>1</v>
      </c>
      <c r="F57" s="7" t="str">
        <f>VLOOKUP(E57,'Radiation Sickness'!$B$5:$F$12,4,TRUE)</f>
        <v>1. Elevated</v>
      </c>
    </row>
    <row r="58" spans="2:6" ht="12.75">
      <c r="B58" s="203"/>
      <c r="C58" s="203"/>
      <c r="D58" s="189">
        <v>0</v>
      </c>
      <c r="E58" s="107">
        <f t="shared" si="0"/>
        <v>1</v>
      </c>
      <c r="F58" s="7" t="str">
        <f>VLOOKUP(E58,'Radiation Sickness'!$B$5:$F$12,4,TRUE)</f>
        <v>1. Elevated</v>
      </c>
    </row>
    <row r="59" spans="2:6" ht="12.75">
      <c r="B59" s="203"/>
      <c r="C59" s="203"/>
      <c r="D59" s="189">
        <v>0</v>
      </c>
      <c r="E59" s="107">
        <f t="shared" si="0"/>
        <v>1</v>
      </c>
      <c r="F59" s="7" t="str">
        <f>VLOOKUP(E59,'Radiation Sickness'!$B$5:$F$12,4,TRUE)</f>
        <v>1. Elevated</v>
      </c>
    </row>
    <row r="60" spans="2:6" ht="12.75">
      <c r="B60" s="203"/>
      <c r="C60" s="203"/>
      <c r="D60" s="189">
        <v>0</v>
      </c>
      <c r="E60" s="107">
        <f t="shared" si="0"/>
        <v>1</v>
      </c>
      <c r="F60" s="7" t="str">
        <f>VLOOKUP(E60,'Radiation Sickness'!$B$5:$F$12,4,TRUE)</f>
        <v>1. Elevated</v>
      </c>
    </row>
    <row r="61" spans="2:6" ht="12.75">
      <c r="B61" s="203"/>
      <c r="C61" s="203"/>
      <c r="D61" s="189">
        <v>0</v>
      </c>
      <c r="E61" s="107">
        <f t="shared" si="0"/>
        <v>1</v>
      </c>
      <c r="F61" s="7" t="str">
        <f>VLOOKUP(E61,'Radiation Sickness'!$B$5:$F$12,4,TRUE)</f>
        <v>1. Elevated</v>
      </c>
    </row>
    <row r="62" spans="2:6" ht="12.75">
      <c r="B62" s="203"/>
      <c r="C62" s="203"/>
      <c r="D62" s="189">
        <v>0</v>
      </c>
      <c r="E62" s="107">
        <f t="shared" si="0"/>
        <v>1</v>
      </c>
      <c r="F62" s="7" t="str">
        <f>VLOOKUP(E62,'Radiation Sickness'!$B$5:$F$12,4,TRUE)</f>
        <v>1. Elevated</v>
      </c>
    </row>
    <row r="63" spans="2:6" ht="12.75">
      <c r="B63" s="203"/>
      <c r="C63" s="203"/>
      <c r="D63" s="189">
        <v>0</v>
      </c>
      <c r="E63" s="107">
        <f t="shared" si="0"/>
        <v>1</v>
      </c>
      <c r="F63" s="7" t="str">
        <f>VLOOKUP(E63,'Radiation Sickness'!$B$5:$F$12,4,TRUE)</f>
        <v>1. Elevated</v>
      </c>
    </row>
    <row r="64" spans="2:6" ht="12.75">
      <c r="B64" s="203"/>
      <c r="C64" s="203"/>
      <c r="D64" s="189">
        <v>0</v>
      </c>
      <c r="E64" s="107">
        <f t="shared" si="0"/>
        <v>1</v>
      </c>
      <c r="F64" s="7" t="str">
        <f>VLOOKUP(E64,'Radiation Sickness'!$B$5:$F$12,4,TRUE)</f>
        <v>1. Elevated</v>
      </c>
    </row>
    <row r="65" spans="2:6" ht="12.75">
      <c r="B65" s="203"/>
      <c r="C65" s="203"/>
      <c r="D65" s="189">
        <v>0</v>
      </c>
      <c r="E65" s="107">
        <f t="shared" si="0"/>
        <v>1</v>
      </c>
      <c r="F65" s="7" t="str">
        <f>VLOOKUP(E65,'Radiation Sickness'!$B$5:$F$12,4,TRUE)</f>
        <v>1. Elevated</v>
      </c>
    </row>
    <row r="66" spans="2:6" ht="12.75">
      <c r="B66" s="203"/>
      <c r="C66" s="203"/>
      <c r="D66" s="189">
        <v>0</v>
      </c>
      <c r="E66" s="107">
        <f t="shared" si="0"/>
        <v>1</v>
      </c>
      <c r="F66" s="7" t="str">
        <f>VLOOKUP(E66,'Radiation Sickness'!$B$5:$F$12,4,TRUE)</f>
        <v>1. Elevated</v>
      </c>
    </row>
    <row r="67" spans="2:6" ht="12.75">
      <c r="B67" s="203"/>
      <c r="C67" s="203"/>
      <c r="D67" s="189">
        <v>0</v>
      </c>
      <c r="E67" s="107">
        <f t="shared" si="0"/>
        <v>1</v>
      </c>
      <c r="F67" s="7" t="str">
        <f>VLOOKUP(E67,'Radiation Sickness'!$B$5:$F$12,4,TRUE)</f>
        <v>1. Elevated</v>
      </c>
    </row>
    <row r="68" spans="2:6" ht="12.75">
      <c r="B68" s="203"/>
      <c r="C68" s="203"/>
      <c r="D68" s="189">
        <v>0</v>
      </c>
      <c r="E68" s="107">
        <f t="shared" si="0"/>
        <v>1</v>
      </c>
      <c r="F68" s="7" t="str">
        <f>VLOOKUP(E68,'Radiation Sickness'!$B$5:$F$12,4,TRUE)</f>
        <v>1. Elevated</v>
      </c>
    </row>
    <row r="69" spans="2:6" ht="12.75">
      <c r="B69" s="203"/>
      <c r="C69" s="203"/>
      <c r="D69" s="189">
        <v>0</v>
      </c>
      <c r="E69" s="107">
        <f t="shared" si="0"/>
        <v>1</v>
      </c>
      <c r="F69" s="7" t="str">
        <f>VLOOKUP(E69,'Radiation Sickness'!$B$5:$F$12,4,TRUE)</f>
        <v>1. Elevated</v>
      </c>
    </row>
    <row r="70" spans="2:6" ht="12.75">
      <c r="B70" s="203"/>
      <c r="C70" s="203"/>
      <c r="D70" s="189">
        <v>0</v>
      </c>
      <c r="E70" s="107">
        <f t="shared" si="0"/>
        <v>1</v>
      </c>
      <c r="F70" s="7" t="str">
        <f>VLOOKUP(E70,'Radiation Sickness'!$B$5:$F$12,4,TRUE)</f>
        <v>1. Elevated</v>
      </c>
    </row>
    <row r="71" spans="2:6" ht="12.75">
      <c r="B71" s="203"/>
      <c r="C71" s="203"/>
      <c r="D71" s="189">
        <v>0</v>
      </c>
      <c r="E71" s="107">
        <f t="shared" si="0"/>
        <v>1</v>
      </c>
      <c r="F71" s="7" t="str">
        <f>VLOOKUP(E71,'Radiation Sickness'!$B$5:$F$12,4,TRUE)</f>
        <v>1. Elevated</v>
      </c>
    </row>
    <row r="72" spans="2:6" ht="12.75">
      <c r="B72" s="203"/>
      <c r="C72" s="203"/>
      <c r="D72" s="189">
        <v>0</v>
      </c>
      <c r="E72" s="107">
        <f t="shared" si="0"/>
        <v>1</v>
      </c>
      <c r="F72" s="7" t="str">
        <f>VLOOKUP(E72,'Radiation Sickness'!$B$5:$F$12,4,TRUE)</f>
        <v>1. Elevated</v>
      </c>
    </row>
    <row r="73" spans="2:6" ht="12.75">
      <c r="B73" s="203"/>
      <c r="C73" s="203"/>
      <c r="D73" s="189">
        <v>0</v>
      </c>
      <c r="E73" s="107">
        <f t="shared" si="0"/>
        <v>1</v>
      </c>
      <c r="F73" s="7" t="str">
        <f>VLOOKUP(E73,'Radiation Sickness'!$B$5:$F$12,4,TRUE)</f>
        <v>1. Elevated</v>
      </c>
    </row>
    <row r="74" spans="2:6" ht="12.75">
      <c r="B74" s="203"/>
      <c r="C74" s="203"/>
      <c r="D74" s="189">
        <v>0</v>
      </c>
      <c r="E74" s="107">
        <f aca="true" t="shared" si="1" ref="E74:E137">E73+D74</f>
        <v>1</v>
      </c>
      <c r="F74" s="7" t="str">
        <f>VLOOKUP(E74,'Radiation Sickness'!$B$5:$F$12,4,TRUE)</f>
        <v>1. Elevated</v>
      </c>
    </row>
    <row r="75" spans="2:6" ht="12.75">
      <c r="B75" s="203"/>
      <c r="C75" s="203"/>
      <c r="D75" s="189">
        <v>0</v>
      </c>
      <c r="E75" s="107">
        <f t="shared" si="1"/>
        <v>1</v>
      </c>
      <c r="F75" s="7" t="str">
        <f>VLOOKUP(E75,'Radiation Sickness'!$B$5:$F$12,4,TRUE)</f>
        <v>1. Elevated</v>
      </c>
    </row>
    <row r="76" spans="2:6" ht="12.75">
      <c r="B76" s="203"/>
      <c r="C76" s="203"/>
      <c r="D76" s="189">
        <v>0</v>
      </c>
      <c r="E76" s="107">
        <f t="shared" si="1"/>
        <v>1</v>
      </c>
      <c r="F76" s="7" t="str">
        <f>VLOOKUP(E76,'Radiation Sickness'!$B$5:$F$12,4,TRUE)</f>
        <v>1. Elevated</v>
      </c>
    </row>
    <row r="77" spans="2:6" ht="12.75">
      <c r="B77" s="203"/>
      <c r="C77" s="203"/>
      <c r="D77" s="189">
        <v>0</v>
      </c>
      <c r="E77" s="107">
        <f t="shared" si="1"/>
        <v>1</v>
      </c>
      <c r="F77" s="7" t="str">
        <f>VLOOKUP(E77,'Radiation Sickness'!$B$5:$F$12,4,TRUE)</f>
        <v>1. Elevated</v>
      </c>
    </row>
    <row r="78" spans="2:6" ht="12.75">
      <c r="B78" s="203"/>
      <c r="C78" s="203"/>
      <c r="D78" s="189">
        <v>0</v>
      </c>
      <c r="E78" s="107">
        <f t="shared" si="1"/>
        <v>1</v>
      </c>
      <c r="F78" s="7" t="str">
        <f>VLOOKUP(E78,'Radiation Sickness'!$B$5:$F$12,4,TRUE)</f>
        <v>1. Elevated</v>
      </c>
    </row>
    <row r="79" spans="2:6" ht="12.75">
      <c r="B79" s="203"/>
      <c r="C79" s="203"/>
      <c r="D79" s="189">
        <v>0</v>
      </c>
      <c r="E79" s="107">
        <f t="shared" si="1"/>
        <v>1</v>
      </c>
      <c r="F79" s="7" t="str">
        <f>VLOOKUP(E79,'Radiation Sickness'!$B$5:$F$12,4,TRUE)</f>
        <v>1. Elevated</v>
      </c>
    </row>
    <row r="80" spans="2:6" ht="12.75">
      <c r="B80" s="203"/>
      <c r="C80" s="203"/>
      <c r="D80" s="189">
        <v>0</v>
      </c>
      <c r="E80" s="107">
        <f t="shared" si="1"/>
        <v>1</v>
      </c>
      <c r="F80" s="7" t="str">
        <f>VLOOKUP(E80,'Radiation Sickness'!$B$5:$F$12,4,TRUE)</f>
        <v>1. Elevated</v>
      </c>
    </row>
    <row r="81" spans="2:6" ht="12.75">
      <c r="B81" s="203"/>
      <c r="C81" s="203"/>
      <c r="D81" s="189">
        <v>0</v>
      </c>
      <c r="E81" s="107">
        <f t="shared" si="1"/>
        <v>1</v>
      </c>
      <c r="F81" s="7" t="str">
        <f>VLOOKUP(E81,'Radiation Sickness'!$B$5:$F$12,4,TRUE)</f>
        <v>1. Elevated</v>
      </c>
    </row>
    <row r="82" spans="2:6" ht="12.75">
      <c r="B82" s="203"/>
      <c r="C82" s="203"/>
      <c r="D82" s="189">
        <v>0</v>
      </c>
      <c r="E82" s="107">
        <f t="shared" si="1"/>
        <v>1</v>
      </c>
      <c r="F82" s="7" t="str">
        <f>VLOOKUP(E82,'Radiation Sickness'!$B$5:$F$12,4,TRUE)</f>
        <v>1. Elevated</v>
      </c>
    </row>
    <row r="83" spans="2:6" ht="12.75">
      <c r="B83" s="203"/>
      <c r="C83" s="203"/>
      <c r="D83" s="189">
        <v>0</v>
      </c>
      <c r="E83" s="107">
        <f t="shared" si="1"/>
        <v>1</v>
      </c>
      <c r="F83" s="7" t="str">
        <f>VLOOKUP(E83,'Radiation Sickness'!$B$5:$F$12,4,TRUE)</f>
        <v>1. Elevated</v>
      </c>
    </row>
    <row r="84" spans="2:6" ht="12.75">
      <c r="B84" s="203"/>
      <c r="C84" s="203"/>
      <c r="D84" s="189">
        <v>0</v>
      </c>
      <c r="E84" s="107">
        <f t="shared" si="1"/>
        <v>1</v>
      </c>
      <c r="F84" s="7" t="str">
        <f>VLOOKUP(E84,'Radiation Sickness'!$B$5:$F$12,4,TRUE)</f>
        <v>1. Elevated</v>
      </c>
    </row>
    <row r="85" spans="2:6" ht="12.75">
      <c r="B85" s="203"/>
      <c r="C85" s="203"/>
      <c r="D85" s="189">
        <v>0</v>
      </c>
      <c r="E85" s="107">
        <f t="shared" si="1"/>
        <v>1</v>
      </c>
      <c r="F85" s="7" t="str">
        <f>VLOOKUP(E85,'Radiation Sickness'!$B$5:$F$12,4,TRUE)</f>
        <v>1. Elevated</v>
      </c>
    </row>
    <row r="86" spans="2:6" ht="12.75">
      <c r="B86" s="203"/>
      <c r="C86" s="203"/>
      <c r="D86" s="189">
        <v>0</v>
      </c>
      <c r="E86" s="107">
        <f t="shared" si="1"/>
        <v>1</v>
      </c>
      <c r="F86" s="7" t="str">
        <f>VLOOKUP(E86,'Radiation Sickness'!$B$5:$F$12,4,TRUE)</f>
        <v>1. Elevated</v>
      </c>
    </row>
    <row r="87" spans="2:6" ht="12.75">
      <c r="B87" s="203"/>
      <c r="C87" s="203"/>
      <c r="D87" s="189">
        <v>0</v>
      </c>
      <c r="E87" s="107">
        <f t="shared" si="1"/>
        <v>1</v>
      </c>
      <c r="F87" s="7" t="str">
        <f>VLOOKUP(E87,'Radiation Sickness'!$B$5:$F$12,4,TRUE)</f>
        <v>1. Elevated</v>
      </c>
    </row>
    <row r="88" spans="2:6" ht="12.75">
      <c r="B88" s="203"/>
      <c r="C88" s="203"/>
      <c r="D88" s="189">
        <v>0</v>
      </c>
      <c r="E88" s="107">
        <f t="shared" si="1"/>
        <v>1</v>
      </c>
      <c r="F88" s="7" t="str">
        <f>VLOOKUP(E88,'Radiation Sickness'!$B$5:$F$12,4,TRUE)</f>
        <v>1. Elevated</v>
      </c>
    </row>
    <row r="89" spans="2:6" ht="12.75">
      <c r="B89" s="203"/>
      <c r="C89" s="203"/>
      <c r="D89" s="189">
        <v>0</v>
      </c>
      <c r="E89" s="107">
        <f t="shared" si="1"/>
        <v>1</v>
      </c>
      <c r="F89" s="7" t="str">
        <f>VLOOKUP(E89,'Radiation Sickness'!$B$5:$F$12,4,TRUE)</f>
        <v>1. Elevated</v>
      </c>
    </row>
    <row r="90" spans="2:6" ht="12.75">
      <c r="B90" s="203"/>
      <c r="C90" s="203"/>
      <c r="D90" s="189">
        <v>0</v>
      </c>
      <c r="E90" s="107">
        <f t="shared" si="1"/>
        <v>1</v>
      </c>
      <c r="F90" s="7" t="str">
        <f>VLOOKUP(E90,'Radiation Sickness'!$B$5:$F$12,4,TRUE)</f>
        <v>1. Elevated</v>
      </c>
    </row>
    <row r="91" spans="2:6" ht="12.75">
      <c r="B91" s="203"/>
      <c r="C91" s="203"/>
      <c r="D91" s="189">
        <v>0</v>
      </c>
      <c r="E91" s="107">
        <f t="shared" si="1"/>
        <v>1</v>
      </c>
      <c r="F91" s="7" t="str">
        <f>VLOOKUP(E91,'Radiation Sickness'!$B$5:$F$12,4,TRUE)</f>
        <v>1. Elevated</v>
      </c>
    </row>
    <row r="92" spans="2:6" ht="12.75">
      <c r="B92" s="203"/>
      <c r="C92" s="203"/>
      <c r="D92" s="189">
        <v>0</v>
      </c>
      <c r="E92" s="107">
        <f t="shared" si="1"/>
        <v>1</v>
      </c>
      <c r="F92" s="7" t="str">
        <f>VLOOKUP(E92,'Radiation Sickness'!$B$5:$F$12,4,TRUE)</f>
        <v>1. Elevated</v>
      </c>
    </row>
    <row r="93" spans="2:6" ht="12.75">
      <c r="B93" s="203"/>
      <c r="C93" s="203"/>
      <c r="D93" s="189">
        <v>0</v>
      </c>
      <c r="E93" s="107">
        <f t="shared" si="1"/>
        <v>1</v>
      </c>
      <c r="F93" s="7" t="str">
        <f>VLOOKUP(E93,'Radiation Sickness'!$B$5:$F$12,4,TRUE)</f>
        <v>1. Elevated</v>
      </c>
    </row>
    <row r="94" spans="2:6" ht="12.75">
      <c r="B94" s="203"/>
      <c r="C94" s="203"/>
      <c r="D94" s="189">
        <v>0</v>
      </c>
      <c r="E94" s="107">
        <f t="shared" si="1"/>
        <v>1</v>
      </c>
      <c r="F94" s="7" t="str">
        <f>VLOOKUP(E94,'Radiation Sickness'!$B$5:$F$12,4,TRUE)</f>
        <v>1. Elevated</v>
      </c>
    </row>
    <row r="95" spans="2:6" ht="12.75">
      <c r="B95" s="203"/>
      <c r="C95" s="203"/>
      <c r="D95" s="189">
        <v>0</v>
      </c>
      <c r="E95" s="107">
        <f t="shared" si="1"/>
        <v>1</v>
      </c>
      <c r="F95" s="7" t="str">
        <f>VLOOKUP(E95,'Radiation Sickness'!$B$5:$F$12,4,TRUE)</f>
        <v>1. Elevated</v>
      </c>
    </row>
    <row r="96" spans="2:6" ht="12.75">
      <c r="B96" s="203"/>
      <c r="C96" s="203"/>
      <c r="D96" s="189">
        <v>0</v>
      </c>
      <c r="E96" s="107">
        <f t="shared" si="1"/>
        <v>1</v>
      </c>
      <c r="F96" s="7" t="str">
        <f>VLOOKUP(E96,'Radiation Sickness'!$B$5:$F$12,4,TRUE)</f>
        <v>1. Elevated</v>
      </c>
    </row>
    <row r="97" spans="2:6" ht="12.75">
      <c r="B97" s="203"/>
      <c r="C97" s="203"/>
      <c r="D97" s="189">
        <v>0</v>
      </c>
      <c r="E97" s="107">
        <f t="shared" si="1"/>
        <v>1</v>
      </c>
      <c r="F97" s="7" t="str">
        <f>VLOOKUP(E97,'Radiation Sickness'!$B$5:$F$12,4,TRUE)</f>
        <v>1. Elevated</v>
      </c>
    </row>
    <row r="98" spans="2:6" ht="12.75">
      <c r="B98" s="203"/>
      <c r="C98" s="203"/>
      <c r="D98" s="189">
        <v>0</v>
      </c>
      <c r="E98" s="107">
        <f t="shared" si="1"/>
        <v>1</v>
      </c>
      <c r="F98" s="7" t="str">
        <f>VLOOKUP(E98,'Radiation Sickness'!$B$5:$F$12,4,TRUE)</f>
        <v>1. Elevated</v>
      </c>
    </row>
    <row r="99" spans="2:6" ht="12.75">
      <c r="B99" s="203"/>
      <c r="C99" s="203"/>
      <c r="D99" s="189">
        <v>0</v>
      </c>
      <c r="E99" s="107">
        <f t="shared" si="1"/>
        <v>1</v>
      </c>
      <c r="F99" s="7" t="str">
        <f>VLOOKUP(E99,'Radiation Sickness'!$B$5:$F$12,4,TRUE)</f>
        <v>1. Elevated</v>
      </c>
    </row>
    <row r="100" spans="2:6" ht="12.75">
      <c r="B100" s="203"/>
      <c r="C100" s="203"/>
      <c r="D100" s="189">
        <v>0</v>
      </c>
      <c r="E100" s="107">
        <f t="shared" si="1"/>
        <v>1</v>
      </c>
      <c r="F100" s="7" t="str">
        <f>VLOOKUP(E100,'Radiation Sickness'!$B$5:$F$12,4,TRUE)</f>
        <v>1. Elevated</v>
      </c>
    </row>
    <row r="101" spans="2:6" ht="12.75">
      <c r="B101" s="203"/>
      <c r="C101" s="203"/>
      <c r="D101" s="189">
        <v>0</v>
      </c>
      <c r="E101" s="107">
        <f t="shared" si="1"/>
        <v>1</v>
      </c>
      <c r="F101" s="7" t="str">
        <f>VLOOKUP(E101,'Radiation Sickness'!$B$5:$F$12,4,TRUE)</f>
        <v>1. Elevated</v>
      </c>
    </row>
    <row r="102" spans="2:6" ht="12.75">
      <c r="B102" s="203"/>
      <c r="C102" s="203"/>
      <c r="D102" s="189">
        <v>0</v>
      </c>
      <c r="E102" s="107">
        <f t="shared" si="1"/>
        <v>1</v>
      </c>
      <c r="F102" s="7" t="str">
        <f>VLOOKUP(E102,'Radiation Sickness'!$B$5:$F$12,4,TRUE)</f>
        <v>1. Elevated</v>
      </c>
    </row>
    <row r="103" spans="2:6" ht="12.75">
      <c r="B103" s="203"/>
      <c r="C103" s="203"/>
      <c r="D103" s="189">
        <v>0</v>
      </c>
      <c r="E103" s="107">
        <f t="shared" si="1"/>
        <v>1</v>
      </c>
      <c r="F103" s="7" t="str">
        <f>VLOOKUP(E103,'Radiation Sickness'!$B$5:$F$12,4,TRUE)</f>
        <v>1. Elevated</v>
      </c>
    </row>
    <row r="104" spans="2:6" ht="12.75">
      <c r="B104" s="203"/>
      <c r="C104" s="203"/>
      <c r="D104" s="189">
        <v>0</v>
      </c>
      <c r="E104" s="107">
        <f t="shared" si="1"/>
        <v>1</v>
      </c>
      <c r="F104" s="7" t="str">
        <f>VLOOKUP(E104,'Radiation Sickness'!$B$5:$F$12,4,TRUE)</f>
        <v>1. Elevated</v>
      </c>
    </row>
    <row r="105" spans="2:6" ht="12.75">
      <c r="B105" s="203"/>
      <c r="C105" s="203"/>
      <c r="D105" s="189">
        <v>0</v>
      </c>
      <c r="E105" s="107">
        <f t="shared" si="1"/>
        <v>1</v>
      </c>
      <c r="F105" s="7" t="str">
        <f>VLOOKUP(E105,'Radiation Sickness'!$B$5:$F$12,4,TRUE)</f>
        <v>1. Elevated</v>
      </c>
    </row>
    <row r="106" spans="2:6" ht="12.75">
      <c r="B106" s="203"/>
      <c r="C106" s="203"/>
      <c r="D106" s="189">
        <v>0</v>
      </c>
      <c r="E106" s="107">
        <f t="shared" si="1"/>
        <v>1</v>
      </c>
      <c r="F106" s="7" t="str">
        <f>VLOOKUP(E106,'Radiation Sickness'!$B$5:$F$12,4,TRUE)</f>
        <v>1. Elevated</v>
      </c>
    </row>
    <row r="107" spans="2:6" ht="12.75">
      <c r="B107" s="203"/>
      <c r="C107" s="203"/>
      <c r="D107" s="189">
        <v>0</v>
      </c>
      <c r="E107" s="107">
        <f t="shared" si="1"/>
        <v>1</v>
      </c>
      <c r="F107" s="7" t="str">
        <f>VLOOKUP(E107,'Radiation Sickness'!$B$5:$F$12,4,TRUE)</f>
        <v>1. Elevated</v>
      </c>
    </row>
    <row r="108" spans="2:6" ht="12.75">
      <c r="B108" s="203"/>
      <c r="C108" s="203"/>
      <c r="D108" s="189">
        <v>0</v>
      </c>
      <c r="E108" s="107">
        <f t="shared" si="1"/>
        <v>1</v>
      </c>
      <c r="F108" s="7" t="str">
        <f>VLOOKUP(E108,'Radiation Sickness'!$B$5:$F$12,4,TRUE)</f>
        <v>1. Elevated</v>
      </c>
    </row>
    <row r="109" spans="2:6" ht="12.75">
      <c r="B109" s="203"/>
      <c r="C109" s="203"/>
      <c r="D109" s="189">
        <v>0</v>
      </c>
      <c r="E109" s="107">
        <f t="shared" si="1"/>
        <v>1</v>
      </c>
      <c r="F109" s="7" t="str">
        <f>VLOOKUP(E109,'Radiation Sickness'!$B$5:$F$12,4,TRUE)</f>
        <v>1. Elevated</v>
      </c>
    </row>
    <row r="110" spans="2:6" ht="12.75">
      <c r="B110" s="203"/>
      <c r="C110" s="203"/>
      <c r="D110" s="189">
        <v>0</v>
      </c>
      <c r="E110" s="107">
        <f t="shared" si="1"/>
        <v>1</v>
      </c>
      <c r="F110" s="7" t="str">
        <f>VLOOKUP(E110,'Radiation Sickness'!$B$5:$F$12,4,TRUE)</f>
        <v>1. Elevated</v>
      </c>
    </row>
    <row r="111" spans="2:6" ht="12.75">
      <c r="B111" s="203"/>
      <c r="C111" s="203"/>
      <c r="D111" s="189">
        <v>0</v>
      </c>
      <c r="E111" s="107">
        <f t="shared" si="1"/>
        <v>1</v>
      </c>
      <c r="F111" s="7" t="str">
        <f>VLOOKUP(E111,'Radiation Sickness'!$B$5:$F$12,4,TRUE)</f>
        <v>1. Elevated</v>
      </c>
    </row>
    <row r="112" spans="2:6" ht="12.75">
      <c r="B112" s="203"/>
      <c r="C112" s="203"/>
      <c r="D112" s="189">
        <v>0</v>
      </c>
      <c r="E112" s="107">
        <f t="shared" si="1"/>
        <v>1</v>
      </c>
      <c r="F112" s="7" t="str">
        <f>VLOOKUP(E112,'Radiation Sickness'!$B$5:$F$12,4,TRUE)</f>
        <v>1. Elevated</v>
      </c>
    </row>
    <row r="113" spans="2:6" ht="12.75">
      <c r="B113" s="203"/>
      <c r="C113" s="203"/>
      <c r="D113" s="189">
        <v>0</v>
      </c>
      <c r="E113" s="107">
        <f t="shared" si="1"/>
        <v>1</v>
      </c>
      <c r="F113" s="7" t="str">
        <f>VLOOKUP(E113,'Radiation Sickness'!$B$5:$F$12,4,TRUE)</f>
        <v>1. Elevated</v>
      </c>
    </row>
    <row r="114" spans="2:6" ht="12.75">
      <c r="B114" s="203"/>
      <c r="C114" s="203"/>
      <c r="D114" s="189">
        <v>0</v>
      </c>
      <c r="E114" s="107">
        <f t="shared" si="1"/>
        <v>1</v>
      </c>
      <c r="F114" s="7" t="str">
        <f>VLOOKUP(E114,'Radiation Sickness'!$B$5:$F$12,4,TRUE)</f>
        <v>1. Elevated</v>
      </c>
    </row>
    <row r="115" spans="2:6" ht="12.75">
      <c r="B115" s="203"/>
      <c r="C115" s="203"/>
      <c r="D115" s="189">
        <v>0</v>
      </c>
      <c r="E115" s="107">
        <f t="shared" si="1"/>
        <v>1</v>
      </c>
      <c r="F115" s="7" t="str">
        <f>VLOOKUP(E115,'Radiation Sickness'!$B$5:$F$12,4,TRUE)</f>
        <v>1. Elevated</v>
      </c>
    </row>
    <row r="116" spans="2:6" ht="12.75">
      <c r="B116" s="203"/>
      <c r="C116" s="203"/>
      <c r="D116" s="189">
        <v>0</v>
      </c>
      <c r="E116" s="107">
        <f t="shared" si="1"/>
        <v>1</v>
      </c>
      <c r="F116" s="7" t="str">
        <f>VLOOKUP(E116,'Radiation Sickness'!$B$5:$F$12,4,TRUE)</f>
        <v>1. Elevated</v>
      </c>
    </row>
    <row r="117" spans="2:6" ht="12.75">
      <c r="B117" s="203"/>
      <c r="C117" s="203"/>
      <c r="D117" s="189">
        <v>0</v>
      </c>
      <c r="E117" s="107">
        <f t="shared" si="1"/>
        <v>1</v>
      </c>
      <c r="F117" s="7" t="str">
        <f>VLOOKUP(E117,'Radiation Sickness'!$B$5:$F$12,4,TRUE)</f>
        <v>1. Elevated</v>
      </c>
    </row>
    <row r="118" spans="2:6" ht="12.75">
      <c r="B118" s="203"/>
      <c r="C118" s="203"/>
      <c r="D118" s="189">
        <v>0</v>
      </c>
      <c r="E118" s="107">
        <f t="shared" si="1"/>
        <v>1</v>
      </c>
      <c r="F118" s="7" t="str">
        <f>VLOOKUP(E118,'Radiation Sickness'!$B$5:$F$12,4,TRUE)</f>
        <v>1. Elevated</v>
      </c>
    </row>
    <row r="119" spans="2:6" ht="12.75">
      <c r="B119" s="203"/>
      <c r="C119" s="203"/>
      <c r="D119" s="189">
        <v>0</v>
      </c>
      <c r="E119" s="107">
        <f t="shared" si="1"/>
        <v>1</v>
      </c>
      <c r="F119" s="7" t="str">
        <f>VLOOKUP(E119,'Radiation Sickness'!$B$5:$F$12,4,TRUE)</f>
        <v>1. Elevated</v>
      </c>
    </row>
    <row r="120" spans="2:6" ht="12.75">
      <c r="B120" s="203"/>
      <c r="C120" s="203"/>
      <c r="D120" s="189">
        <v>0</v>
      </c>
      <c r="E120" s="107">
        <f t="shared" si="1"/>
        <v>1</v>
      </c>
      <c r="F120" s="7" t="str">
        <f>VLOOKUP(E120,'Radiation Sickness'!$B$5:$F$12,4,TRUE)</f>
        <v>1. Elevated</v>
      </c>
    </row>
    <row r="121" spans="2:6" ht="12.75">
      <c r="B121" s="203"/>
      <c r="C121" s="203"/>
      <c r="D121" s="189">
        <v>0</v>
      </c>
      <c r="E121" s="107">
        <f t="shared" si="1"/>
        <v>1</v>
      </c>
      <c r="F121" s="7" t="str">
        <f>VLOOKUP(E121,'Radiation Sickness'!$B$5:$F$12,4,TRUE)</f>
        <v>1. Elevated</v>
      </c>
    </row>
    <row r="122" spans="2:6" ht="12.75">
      <c r="B122" s="203"/>
      <c r="C122" s="203"/>
      <c r="D122" s="189">
        <v>0</v>
      </c>
      <c r="E122" s="107">
        <f t="shared" si="1"/>
        <v>1</v>
      </c>
      <c r="F122" s="7" t="str">
        <f>VLOOKUP(E122,'Radiation Sickness'!$B$5:$F$12,4,TRUE)</f>
        <v>1. Elevated</v>
      </c>
    </row>
    <row r="123" spans="2:6" ht="12.75">
      <c r="B123" s="203"/>
      <c r="C123" s="203"/>
      <c r="D123" s="189">
        <v>0</v>
      </c>
      <c r="E123" s="107">
        <f t="shared" si="1"/>
        <v>1</v>
      </c>
      <c r="F123" s="7" t="str">
        <f>VLOOKUP(E123,'Radiation Sickness'!$B$5:$F$12,4,TRUE)</f>
        <v>1. Elevated</v>
      </c>
    </row>
    <row r="124" spans="2:6" ht="12.75">
      <c r="B124" s="203"/>
      <c r="C124" s="203"/>
      <c r="D124" s="189">
        <v>0</v>
      </c>
      <c r="E124" s="107">
        <f t="shared" si="1"/>
        <v>1</v>
      </c>
      <c r="F124" s="7" t="str">
        <f>VLOOKUP(E124,'Radiation Sickness'!$B$5:$F$12,4,TRUE)</f>
        <v>1. Elevated</v>
      </c>
    </row>
    <row r="125" spans="2:6" ht="12.75">
      <c r="B125" s="203"/>
      <c r="C125" s="203"/>
      <c r="D125" s="189">
        <v>0</v>
      </c>
      <c r="E125" s="107">
        <f t="shared" si="1"/>
        <v>1</v>
      </c>
      <c r="F125" s="7" t="str">
        <f>VLOOKUP(E125,'Radiation Sickness'!$B$5:$F$12,4,TRUE)</f>
        <v>1. Elevated</v>
      </c>
    </row>
    <row r="126" spans="2:6" ht="12.75">
      <c r="B126" s="203"/>
      <c r="C126" s="203"/>
      <c r="D126" s="189">
        <v>0</v>
      </c>
      <c r="E126" s="107">
        <f t="shared" si="1"/>
        <v>1</v>
      </c>
      <c r="F126" s="7" t="str">
        <f>VLOOKUP(E126,'Radiation Sickness'!$B$5:$F$12,4,TRUE)</f>
        <v>1. Elevated</v>
      </c>
    </row>
    <row r="127" spans="2:6" ht="12.75">
      <c r="B127" s="203"/>
      <c r="C127" s="203"/>
      <c r="D127" s="189">
        <v>0</v>
      </c>
      <c r="E127" s="107">
        <f t="shared" si="1"/>
        <v>1</v>
      </c>
      <c r="F127" s="7" t="str">
        <f>VLOOKUP(E127,'Radiation Sickness'!$B$5:$F$12,4,TRUE)</f>
        <v>1. Elevated</v>
      </c>
    </row>
    <row r="128" spans="2:6" ht="12.75">
      <c r="B128" s="203"/>
      <c r="C128" s="203"/>
      <c r="D128" s="189">
        <v>0</v>
      </c>
      <c r="E128" s="107">
        <f t="shared" si="1"/>
        <v>1</v>
      </c>
      <c r="F128" s="7" t="str">
        <f>VLOOKUP(E128,'Radiation Sickness'!$B$5:$F$12,4,TRUE)</f>
        <v>1. Elevated</v>
      </c>
    </row>
    <row r="129" spans="2:6" ht="12.75">
      <c r="B129" s="203"/>
      <c r="C129" s="203"/>
      <c r="D129" s="189">
        <v>0</v>
      </c>
      <c r="E129" s="107">
        <f t="shared" si="1"/>
        <v>1</v>
      </c>
      <c r="F129" s="7" t="str">
        <f>VLOOKUP(E129,'Radiation Sickness'!$B$5:$F$12,4,TRUE)</f>
        <v>1. Elevated</v>
      </c>
    </row>
    <row r="130" spans="2:6" ht="12.75">
      <c r="B130" s="203"/>
      <c r="C130" s="203"/>
      <c r="D130" s="189">
        <v>0</v>
      </c>
      <c r="E130" s="107">
        <f t="shared" si="1"/>
        <v>1</v>
      </c>
      <c r="F130" s="7" t="str">
        <f>VLOOKUP(E130,'Radiation Sickness'!$B$5:$F$12,4,TRUE)</f>
        <v>1. Elevated</v>
      </c>
    </row>
    <row r="131" spans="2:6" ht="12.75">
      <c r="B131" s="203"/>
      <c r="C131" s="203"/>
      <c r="D131" s="189">
        <v>0</v>
      </c>
      <c r="E131" s="107">
        <f t="shared" si="1"/>
        <v>1</v>
      </c>
      <c r="F131" s="7" t="str">
        <f>VLOOKUP(E131,'Radiation Sickness'!$B$5:$F$12,4,TRUE)</f>
        <v>1. Elevated</v>
      </c>
    </row>
    <row r="132" spans="2:6" ht="12.75">
      <c r="B132" s="203"/>
      <c r="C132" s="203"/>
      <c r="D132" s="189">
        <v>0</v>
      </c>
      <c r="E132" s="107">
        <f t="shared" si="1"/>
        <v>1</v>
      </c>
      <c r="F132" s="7" t="str">
        <f>VLOOKUP(E132,'Radiation Sickness'!$B$5:$F$12,4,TRUE)</f>
        <v>1. Elevated</v>
      </c>
    </row>
    <row r="133" spans="2:6" ht="12.75">
      <c r="B133" s="203"/>
      <c r="C133" s="203"/>
      <c r="D133" s="189">
        <v>0</v>
      </c>
      <c r="E133" s="107">
        <f t="shared" si="1"/>
        <v>1</v>
      </c>
      <c r="F133" s="7" t="str">
        <f>VLOOKUP(E133,'Radiation Sickness'!$B$5:$F$12,4,TRUE)</f>
        <v>1. Elevated</v>
      </c>
    </row>
    <row r="134" spans="2:6" ht="12.75">
      <c r="B134" s="203"/>
      <c r="C134" s="203"/>
      <c r="D134" s="189">
        <v>0</v>
      </c>
      <c r="E134" s="107">
        <f t="shared" si="1"/>
        <v>1</v>
      </c>
      <c r="F134" s="7" t="str">
        <f>VLOOKUP(E134,'Radiation Sickness'!$B$5:$F$12,4,TRUE)</f>
        <v>1. Elevated</v>
      </c>
    </row>
    <row r="135" spans="2:6" ht="12.75">
      <c r="B135" s="203"/>
      <c r="C135" s="203"/>
      <c r="D135" s="189">
        <v>0</v>
      </c>
      <c r="E135" s="107">
        <f t="shared" si="1"/>
        <v>1</v>
      </c>
      <c r="F135" s="7" t="str">
        <f>VLOOKUP(E135,'Radiation Sickness'!$B$5:$F$12,4,TRUE)</f>
        <v>1. Elevated</v>
      </c>
    </row>
    <row r="136" spans="2:6" ht="12.75">
      <c r="B136" s="203"/>
      <c r="C136" s="203"/>
      <c r="D136" s="189">
        <v>0</v>
      </c>
      <c r="E136" s="107">
        <f t="shared" si="1"/>
        <v>1</v>
      </c>
      <c r="F136" s="7" t="str">
        <f>VLOOKUP(E136,'Radiation Sickness'!$B$5:$F$12,4,TRUE)</f>
        <v>1. Elevated</v>
      </c>
    </row>
    <row r="137" spans="2:6" ht="12.75">
      <c r="B137" s="203"/>
      <c r="C137" s="203"/>
      <c r="D137" s="189">
        <v>0</v>
      </c>
      <c r="E137" s="107">
        <f t="shared" si="1"/>
        <v>1</v>
      </c>
      <c r="F137" s="7" t="str">
        <f>VLOOKUP(E137,'Radiation Sickness'!$B$5:$F$12,4,TRUE)</f>
        <v>1. Elevated</v>
      </c>
    </row>
    <row r="138" spans="2:6" ht="12.75">
      <c r="B138" s="203"/>
      <c r="C138" s="203"/>
      <c r="D138" s="189">
        <v>0</v>
      </c>
      <c r="E138" s="107">
        <f aca="true" t="shared" si="2" ref="E138:E201">E137+D138</f>
        <v>1</v>
      </c>
      <c r="F138" s="7" t="str">
        <f>VLOOKUP(E138,'Radiation Sickness'!$B$5:$F$12,4,TRUE)</f>
        <v>1. Elevated</v>
      </c>
    </row>
    <row r="139" spans="2:6" ht="12.75">
      <c r="B139" s="203"/>
      <c r="C139" s="203"/>
      <c r="D139" s="189">
        <v>0</v>
      </c>
      <c r="E139" s="107">
        <f t="shared" si="2"/>
        <v>1</v>
      </c>
      <c r="F139" s="7" t="str">
        <f>VLOOKUP(E139,'Radiation Sickness'!$B$5:$F$12,4,TRUE)</f>
        <v>1. Elevated</v>
      </c>
    </row>
    <row r="140" spans="2:6" ht="12.75">
      <c r="B140" s="203"/>
      <c r="C140" s="203"/>
      <c r="D140" s="189">
        <v>0</v>
      </c>
      <c r="E140" s="107">
        <f t="shared" si="2"/>
        <v>1</v>
      </c>
      <c r="F140" s="7" t="str">
        <f>VLOOKUP(E140,'Radiation Sickness'!$B$5:$F$12,4,TRUE)</f>
        <v>1. Elevated</v>
      </c>
    </row>
    <row r="141" spans="2:6" ht="12.75">
      <c r="B141" s="203"/>
      <c r="C141" s="203"/>
      <c r="D141" s="189">
        <v>0</v>
      </c>
      <c r="E141" s="107">
        <f t="shared" si="2"/>
        <v>1</v>
      </c>
      <c r="F141" s="7" t="str">
        <f>VLOOKUP(E141,'Radiation Sickness'!$B$5:$F$12,4,TRUE)</f>
        <v>1. Elevated</v>
      </c>
    </row>
    <row r="142" spans="2:6" ht="12.75">
      <c r="B142" s="203"/>
      <c r="C142" s="203"/>
      <c r="D142" s="189">
        <v>0</v>
      </c>
      <c r="E142" s="107">
        <f t="shared" si="2"/>
        <v>1</v>
      </c>
      <c r="F142" s="7" t="str">
        <f>VLOOKUP(E142,'Radiation Sickness'!$B$5:$F$12,4,TRUE)</f>
        <v>1. Elevated</v>
      </c>
    </row>
    <row r="143" spans="2:6" ht="12.75">
      <c r="B143" s="203"/>
      <c r="C143" s="203"/>
      <c r="D143" s="189">
        <v>0</v>
      </c>
      <c r="E143" s="107">
        <f t="shared" si="2"/>
        <v>1</v>
      </c>
      <c r="F143" s="7" t="str">
        <f>VLOOKUP(E143,'Radiation Sickness'!$B$5:$F$12,4,TRUE)</f>
        <v>1. Elevated</v>
      </c>
    </row>
    <row r="144" spans="2:6" ht="12.75">
      <c r="B144" s="203"/>
      <c r="C144" s="203"/>
      <c r="D144" s="189">
        <v>0</v>
      </c>
      <c r="E144" s="107">
        <f t="shared" si="2"/>
        <v>1</v>
      </c>
      <c r="F144" s="7" t="str">
        <f>VLOOKUP(E144,'Radiation Sickness'!$B$5:$F$12,4,TRUE)</f>
        <v>1. Elevated</v>
      </c>
    </row>
    <row r="145" spans="2:6" ht="12.75">
      <c r="B145" s="203"/>
      <c r="C145" s="203"/>
      <c r="D145" s="189">
        <v>0</v>
      </c>
      <c r="E145" s="107">
        <f t="shared" si="2"/>
        <v>1</v>
      </c>
      <c r="F145" s="7" t="str">
        <f>VLOOKUP(E145,'Radiation Sickness'!$B$5:$F$12,4,TRUE)</f>
        <v>1. Elevated</v>
      </c>
    </row>
    <row r="146" spans="2:6" ht="12.75">
      <c r="B146" s="203"/>
      <c r="C146" s="203"/>
      <c r="D146" s="189">
        <v>0</v>
      </c>
      <c r="E146" s="107">
        <f t="shared" si="2"/>
        <v>1</v>
      </c>
      <c r="F146" s="7" t="str">
        <f>VLOOKUP(E146,'Radiation Sickness'!$B$5:$F$12,4,TRUE)</f>
        <v>1. Elevated</v>
      </c>
    </row>
    <row r="147" spans="2:6" ht="12.75">
      <c r="B147" s="203"/>
      <c r="C147" s="203"/>
      <c r="D147" s="189">
        <v>0</v>
      </c>
      <c r="E147" s="107">
        <f t="shared" si="2"/>
        <v>1</v>
      </c>
      <c r="F147" s="7" t="str">
        <f>VLOOKUP(E147,'Radiation Sickness'!$B$5:$F$12,4,TRUE)</f>
        <v>1. Elevated</v>
      </c>
    </row>
    <row r="148" spans="2:6" ht="12.75">
      <c r="B148" s="203"/>
      <c r="C148" s="203"/>
      <c r="D148" s="189">
        <v>0</v>
      </c>
      <c r="E148" s="107">
        <f t="shared" si="2"/>
        <v>1</v>
      </c>
      <c r="F148" s="7" t="str">
        <f>VLOOKUP(E148,'Radiation Sickness'!$B$5:$F$12,4,TRUE)</f>
        <v>1. Elevated</v>
      </c>
    </row>
    <row r="149" spans="2:6" ht="12.75">
      <c r="B149" s="203"/>
      <c r="C149" s="203"/>
      <c r="D149" s="189">
        <v>0</v>
      </c>
      <c r="E149" s="107">
        <f t="shared" si="2"/>
        <v>1</v>
      </c>
      <c r="F149" s="7" t="str">
        <f>VLOOKUP(E149,'Radiation Sickness'!$B$5:$F$12,4,TRUE)</f>
        <v>1. Elevated</v>
      </c>
    </row>
    <row r="150" spans="2:6" ht="12.75">
      <c r="B150" s="203"/>
      <c r="C150" s="203"/>
      <c r="D150" s="189">
        <v>0</v>
      </c>
      <c r="E150" s="107">
        <f t="shared" si="2"/>
        <v>1</v>
      </c>
      <c r="F150" s="7" t="str">
        <f>VLOOKUP(E150,'Radiation Sickness'!$B$5:$F$12,4,TRUE)</f>
        <v>1. Elevated</v>
      </c>
    </row>
    <row r="151" spans="2:6" ht="12.75">
      <c r="B151" s="203"/>
      <c r="C151" s="203"/>
      <c r="D151" s="189">
        <v>0</v>
      </c>
      <c r="E151" s="107">
        <f t="shared" si="2"/>
        <v>1</v>
      </c>
      <c r="F151" s="7" t="str">
        <f>VLOOKUP(E151,'Radiation Sickness'!$B$5:$F$12,4,TRUE)</f>
        <v>1. Elevated</v>
      </c>
    </row>
    <row r="152" spans="2:6" ht="12.75">
      <c r="B152" s="203"/>
      <c r="C152" s="203"/>
      <c r="D152" s="189">
        <v>0</v>
      </c>
      <c r="E152" s="107">
        <f t="shared" si="2"/>
        <v>1</v>
      </c>
      <c r="F152" s="7" t="str">
        <f>VLOOKUP(E152,'Radiation Sickness'!$B$5:$F$12,4,TRUE)</f>
        <v>1. Elevated</v>
      </c>
    </row>
    <row r="153" spans="2:6" ht="12.75">
      <c r="B153" s="203"/>
      <c r="C153" s="203"/>
      <c r="D153" s="189">
        <v>0</v>
      </c>
      <c r="E153" s="107">
        <f t="shared" si="2"/>
        <v>1</v>
      </c>
      <c r="F153" s="7" t="str">
        <f>VLOOKUP(E153,'Radiation Sickness'!$B$5:$F$12,4,TRUE)</f>
        <v>1. Elevated</v>
      </c>
    </row>
    <row r="154" spans="2:6" ht="12.75">
      <c r="B154" s="203"/>
      <c r="C154" s="203"/>
      <c r="D154" s="189">
        <v>0</v>
      </c>
      <c r="E154" s="107">
        <f t="shared" si="2"/>
        <v>1</v>
      </c>
      <c r="F154" s="7" t="str">
        <f>VLOOKUP(E154,'Radiation Sickness'!$B$5:$F$12,4,TRUE)</f>
        <v>1. Elevated</v>
      </c>
    </row>
    <row r="155" spans="2:6" ht="12.75">
      <c r="B155" s="203"/>
      <c r="C155" s="203"/>
      <c r="D155" s="189">
        <v>0</v>
      </c>
      <c r="E155" s="107">
        <f t="shared" si="2"/>
        <v>1</v>
      </c>
      <c r="F155" s="7" t="str">
        <f>VLOOKUP(E155,'Radiation Sickness'!$B$5:$F$12,4,TRUE)</f>
        <v>1. Elevated</v>
      </c>
    </row>
    <row r="156" spans="2:6" ht="12.75">
      <c r="B156" s="203"/>
      <c r="C156" s="203"/>
      <c r="D156" s="189">
        <v>0</v>
      </c>
      <c r="E156" s="107">
        <f t="shared" si="2"/>
        <v>1</v>
      </c>
      <c r="F156" s="7" t="str">
        <f>VLOOKUP(E156,'Radiation Sickness'!$B$5:$F$12,4,TRUE)</f>
        <v>1. Elevated</v>
      </c>
    </row>
    <row r="157" spans="2:6" ht="12.75">
      <c r="B157" s="203"/>
      <c r="C157" s="203"/>
      <c r="D157" s="189">
        <v>0</v>
      </c>
      <c r="E157" s="107">
        <f t="shared" si="2"/>
        <v>1</v>
      </c>
      <c r="F157" s="7" t="str">
        <f>VLOOKUP(E157,'Radiation Sickness'!$B$5:$F$12,4,TRUE)</f>
        <v>1. Elevated</v>
      </c>
    </row>
    <row r="158" spans="2:6" ht="12.75">
      <c r="B158" s="203"/>
      <c r="C158" s="203"/>
      <c r="D158" s="189">
        <v>0</v>
      </c>
      <c r="E158" s="107">
        <f t="shared" si="2"/>
        <v>1</v>
      </c>
      <c r="F158" s="7" t="str">
        <f>VLOOKUP(E158,'Radiation Sickness'!$B$5:$F$12,4,TRUE)</f>
        <v>1. Elevated</v>
      </c>
    </row>
    <row r="159" spans="2:6" ht="12.75">
      <c r="B159" s="203"/>
      <c r="C159" s="203"/>
      <c r="D159" s="189">
        <v>0</v>
      </c>
      <c r="E159" s="107">
        <f t="shared" si="2"/>
        <v>1</v>
      </c>
      <c r="F159" s="7" t="str">
        <f>VLOOKUP(E159,'Radiation Sickness'!$B$5:$F$12,4,TRUE)</f>
        <v>1. Elevated</v>
      </c>
    </row>
    <row r="160" spans="2:6" ht="12.75">
      <c r="B160" s="203"/>
      <c r="C160" s="203"/>
      <c r="D160" s="189">
        <v>0</v>
      </c>
      <c r="E160" s="107">
        <f t="shared" si="2"/>
        <v>1</v>
      </c>
      <c r="F160" s="7" t="str">
        <f>VLOOKUP(E160,'Radiation Sickness'!$B$5:$F$12,4,TRUE)</f>
        <v>1. Elevated</v>
      </c>
    </row>
    <row r="161" spans="2:6" ht="12.75">
      <c r="B161" s="203"/>
      <c r="C161" s="203"/>
      <c r="D161" s="189">
        <v>0</v>
      </c>
      <c r="E161" s="107">
        <f t="shared" si="2"/>
        <v>1</v>
      </c>
      <c r="F161" s="7" t="str">
        <f>VLOOKUP(E161,'Radiation Sickness'!$B$5:$F$12,4,TRUE)</f>
        <v>1. Elevated</v>
      </c>
    </row>
    <row r="162" spans="2:6" ht="12.75">
      <c r="B162" s="203"/>
      <c r="C162" s="203"/>
      <c r="D162" s="189">
        <v>0</v>
      </c>
      <c r="E162" s="107">
        <f t="shared" si="2"/>
        <v>1</v>
      </c>
      <c r="F162" s="7" t="str">
        <f>VLOOKUP(E162,'Radiation Sickness'!$B$5:$F$12,4,TRUE)</f>
        <v>1. Elevated</v>
      </c>
    </row>
    <row r="163" spans="2:6" ht="12.75">
      <c r="B163" s="203"/>
      <c r="C163" s="203"/>
      <c r="D163" s="189">
        <v>0</v>
      </c>
      <c r="E163" s="107">
        <f t="shared" si="2"/>
        <v>1</v>
      </c>
      <c r="F163" s="7" t="str">
        <f>VLOOKUP(E163,'Radiation Sickness'!$B$5:$F$12,4,TRUE)</f>
        <v>1. Elevated</v>
      </c>
    </row>
    <row r="164" spans="2:6" ht="12.75">
      <c r="B164" s="203"/>
      <c r="C164" s="203"/>
      <c r="D164" s="189">
        <v>0</v>
      </c>
      <c r="E164" s="107">
        <f t="shared" si="2"/>
        <v>1</v>
      </c>
      <c r="F164" s="7" t="str">
        <f>VLOOKUP(E164,'Radiation Sickness'!$B$5:$F$12,4,TRUE)</f>
        <v>1. Elevated</v>
      </c>
    </row>
    <row r="165" spans="2:6" ht="12.75">
      <c r="B165" s="203"/>
      <c r="C165" s="203"/>
      <c r="D165" s="189">
        <v>0</v>
      </c>
      <c r="E165" s="107">
        <f t="shared" si="2"/>
        <v>1</v>
      </c>
      <c r="F165" s="7" t="str">
        <f>VLOOKUP(E165,'Radiation Sickness'!$B$5:$F$12,4,TRUE)</f>
        <v>1. Elevated</v>
      </c>
    </row>
    <row r="166" spans="2:6" ht="12.75">
      <c r="B166" s="203"/>
      <c r="C166" s="203"/>
      <c r="D166" s="189">
        <v>0</v>
      </c>
      <c r="E166" s="107">
        <f t="shared" si="2"/>
        <v>1</v>
      </c>
      <c r="F166" s="7" t="str">
        <f>VLOOKUP(E166,'Radiation Sickness'!$B$5:$F$12,4,TRUE)</f>
        <v>1. Elevated</v>
      </c>
    </row>
    <row r="167" spans="2:6" ht="12.75">
      <c r="B167" s="203"/>
      <c r="C167" s="203"/>
      <c r="D167" s="189">
        <v>0</v>
      </c>
      <c r="E167" s="107">
        <f t="shared" si="2"/>
        <v>1</v>
      </c>
      <c r="F167" s="7" t="str">
        <f>VLOOKUP(E167,'Radiation Sickness'!$B$5:$F$12,4,TRUE)</f>
        <v>1. Elevated</v>
      </c>
    </row>
    <row r="168" spans="2:6" ht="12.75">
      <c r="B168" s="203"/>
      <c r="C168" s="203"/>
      <c r="D168" s="189">
        <v>0</v>
      </c>
      <c r="E168" s="107">
        <f t="shared" si="2"/>
        <v>1</v>
      </c>
      <c r="F168" s="7" t="str">
        <f>VLOOKUP(E168,'Radiation Sickness'!$B$5:$F$12,4,TRUE)</f>
        <v>1. Elevated</v>
      </c>
    </row>
    <row r="169" spans="2:6" ht="12.75">
      <c r="B169" s="203"/>
      <c r="C169" s="203"/>
      <c r="D169" s="189">
        <v>0</v>
      </c>
      <c r="E169" s="107">
        <f t="shared" si="2"/>
        <v>1</v>
      </c>
      <c r="F169" s="7" t="str">
        <f>VLOOKUP(E169,'Radiation Sickness'!$B$5:$F$12,4,TRUE)</f>
        <v>1. Elevated</v>
      </c>
    </row>
    <row r="170" spans="2:6" ht="12.75">
      <c r="B170" s="203"/>
      <c r="C170" s="203"/>
      <c r="D170" s="189">
        <v>0</v>
      </c>
      <c r="E170" s="107">
        <f t="shared" si="2"/>
        <v>1</v>
      </c>
      <c r="F170" s="7" t="str">
        <f>VLOOKUP(E170,'Radiation Sickness'!$B$5:$F$12,4,TRUE)</f>
        <v>1. Elevated</v>
      </c>
    </row>
    <row r="171" spans="2:6" ht="12.75">
      <c r="B171" s="203"/>
      <c r="C171" s="203"/>
      <c r="D171" s="189">
        <v>0</v>
      </c>
      <c r="E171" s="107">
        <f t="shared" si="2"/>
        <v>1</v>
      </c>
      <c r="F171" s="7" t="str">
        <f>VLOOKUP(E171,'Radiation Sickness'!$B$5:$F$12,4,TRUE)</f>
        <v>1. Elevated</v>
      </c>
    </row>
    <row r="172" spans="2:6" ht="12.75">
      <c r="B172" s="203"/>
      <c r="C172" s="203"/>
      <c r="D172" s="189">
        <v>0</v>
      </c>
      <c r="E172" s="107">
        <f t="shared" si="2"/>
        <v>1</v>
      </c>
      <c r="F172" s="7" t="str">
        <f>VLOOKUP(E172,'Radiation Sickness'!$B$5:$F$12,4,TRUE)</f>
        <v>1. Elevated</v>
      </c>
    </row>
    <row r="173" spans="2:6" ht="12.75">
      <c r="B173" s="203"/>
      <c r="C173" s="203"/>
      <c r="D173" s="189">
        <v>0</v>
      </c>
      <c r="E173" s="107">
        <f t="shared" si="2"/>
        <v>1</v>
      </c>
      <c r="F173" s="7" t="str">
        <f>VLOOKUP(E173,'Radiation Sickness'!$B$5:$F$12,4,TRUE)</f>
        <v>1. Elevated</v>
      </c>
    </row>
    <row r="174" spans="2:6" ht="12.75">
      <c r="B174" s="203"/>
      <c r="C174" s="203"/>
      <c r="D174" s="189">
        <v>0</v>
      </c>
      <c r="E174" s="107">
        <f t="shared" si="2"/>
        <v>1</v>
      </c>
      <c r="F174" s="7" t="str">
        <f>VLOOKUP(E174,'Radiation Sickness'!$B$5:$F$12,4,TRUE)</f>
        <v>1. Elevated</v>
      </c>
    </row>
    <row r="175" spans="2:6" ht="12.75">
      <c r="B175" s="203"/>
      <c r="C175" s="203"/>
      <c r="D175" s="189">
        <v>0</v>
      </c>
      <c r="E175" s="107">
        <f t="shared" si="2"/>
        <v>1</v>
      </c>
      <c r="F175" s="7" t="str">
        <f>VLOOKUP(E175,'Radiation Sickness'!$B$5:$F$12,4,TRUE)</f>
        <v>1. Elevated</v>
      </c>
    </row>
    <row r="176" spans="2:6" ht="12.75">
      <c r="B176" s="203"/>
      <c r="C176" s="203"/>
      <c r="D176" s="189">
        <v>0</v>
      </c>
      <c r="E176" s="107">
        <f t="shared" si="2"/>
        <v>1</v>
      </c>
      <c r="F176" s="7" t="str">
        <f>VLOOKUP(E176,'Radiation Sickness'!$B$5:$F$12,4,TRUE)</f>
        <v>1. Elevated</v>
      </c>
    </row>
    <row r="177" spans="2:6" ht="12.75">
      <c r="B177" s="203"/>
      <c r="C177" s="203"/>
      <c r="D177" s="189">
        <v>0</v>
      </c>
      <c r="E177" s="107">
        <f t="shared" si="2"/>
        <v>1</v>
      </c>
      <c r="F177" s="7" t="str">
        <f>VLOOKUP(E177,'Radiation Sickness'!$B$5:$F$12,4,TRUE)</f>
        <v>1. Elevated</v>
      </c>
    </row>
    <row r="178" spans="2:6" ht="12.75">
      <c r="B178" s="203"/>
      <c r="C178" s="203"/>
      <c r="D178" s="189">
        <v>0</v>
      </c>
      <c r="E178" s="107">
        <f t="shared" si="2"/>
        <v>1</v>
      </c>
      <c r="F178" s="7" t="str">
        <f>VLOOKUP(E178,'Radiation Sickness'!$B$5:$F$12,4,TRUE)</f>
        <v>1. Elevated</v>
      </c>
    </row>
    <row r="179" spans="2:6" ht="12.75">
      <c r="B179" s="203"/>
      <c r="C179" s="203"/>
      <c r="D179" s="189">
        <v>0</v>
      </c>
      <c r="E179" s="107">
        <f t="shared" si="2"/>
        <v>1</v>
      </c>
      <c r="F179" s="7" t="str">
        <f>VLOOKUP(E179,'Radiation Sickness'!$B$5:$F$12,4,TRUE)</f>
        <v>1. Elevated</v>
      </c>
    </row>
    <row r="180" spans="2:6" ht="12.75">
      <c r="B180" s="203"/>
      <c r="C180" s="203"/>
      <c r="D180" s="189">
        <v>0</v>
      </c>
      <c r="E180" s="107">
        <f t="shared" si="2"/>
        <v>1</v>
      </c>
      <c r="F180" s="7" t="str">
        <f>VLOOKUP(E180,'Radiation Sickness'!$B$5:$F$12,4,TRUE)</f>
        <v>1. Elevated</v>
      </c>
    </row>
    <row r="181" spans="2:6" ht="12.75">
      <c r="B181" s="203"/>
      <c r="C181" s="203"/>
      <c r="D181" s="189">
        <v>0</v>
      </c>
      <c r="E181" s="107">
        <f t="shared" si="2"/>
        <v>1</v>
      </c>
      <c r="F181" s="7" t="str">
        <f>VLOOKUP(E181,'Radiation Sickness'!$B$5:$F$12,4,TRUE)</f>
        <v>1. Elevated</v>
      </c>
    </row>
    <row r="182" spans="2:6" ht="12.75">
      <c r="B182" s="203"/>
      <c r="C182" s="203"/>
      <c r="D182" s="189">
        <v>0</v>
      </c>
      <c r="E182" s="107">
        <f t="shared" si="2"/>
        <v>1</v>
      </c>
      <c r="F182" s="7" t="str">
        <f>VLOOKUP(E182,'Radiation Sickness'!$B$5:$F$12,4,TRUE)</f>
        <v>1. Elevated</v>
      </c>
    </row>
    <row r="183" spans="2:6" ht="12.75">
      <c r="B183" s="203"/>
      <c r="C183" s="203"/>
      <c r="D183" s="189">
        <v>0</v>
      </c>
      <c r="E183" s="107">
        <f t="shared" si="2"/>
        <v>1</v>
      </c>
      <c r="F183" s="7" t="str">
        <f>VLOOKUP(E183,'Radiation Sickness'!$B$5:$F$12,4,TRUE)</f>
        <v>1. Elevated</v>
      </c>
    </row>
    <row r="184" spans="2:6" ht="12.75">
      <c r="B184" s="203"/>
      <c r="C184" s="203"/>
      <c r="D184" s="189">
        <v>0</v>
      </c>
      <c r="E184" s="107">
        <f t="shared" si="2"/>
        <v>1</v>
      </c>
      <c r="F184" s="7" t="str">
        <f>VLOOKUP(E184,'Radiation Sickness'!$B$5:$F$12,4,TRUE)</f>
        <v>1. Elevated</v>
      </c>
    </row>
    <row r="185" spans="2:6" ht="12.75">
      <c r="B185" s="203"/>
      <c r="C185" s="203"/>
      <c r="D185" s="189">
        <v>0</v>
      </c>
      <c r="E185" s="107">
        <f t="shared" si="2"/>
        <v>1</v>
      </c>
      <c r="F185" s="7" t="str">
        <f>VLOOKUP(E185,'Radiation Sickness'!$B$5:$F$12,4,TRUE)</f>
        <v>1. Elevated</v>
      </c>
    </row>
    <row r="186" spans="2:6" ht="12.75">
      <c r="B186" s="203"/>
      <c r="C186" s="203"/>
      <c r="D186" s="189">
        <v>0</v>
      </c>
      <c r="E186" s="107">
        <f t="shared" si="2"/>
        <v>1</v>
      </c>
      <c r="F186" s="7" t="str">
        <f>VLOOKUP(E186,'Radiation Sickness'!$B$5:$F$12,4,TRUE)</f>
        <v>1. Elevated</v>
      </c>
    </row>
    <row r="187" spans="2:6" ht="12.75">
      <c r="B187" s="203"/>
      <c r="C187" s="203"/>
      <c r="D187" s="189">
        <v>0</v>
      </c>
      <c r="E187" s="107">
        <f t="shared" si="2"/>
        <v>1</v>
      </c>
      <c r="F187" s="7" t="str">
        <f>VLOOKUP(E187,'Radiation Sickness'!$B$5:$F$12,4,TRUE)</f>
        <v>1. Elevated</v>
      </c>
    </row>
    <row r="188" spans="2:6" ht="12.75">
      <c r="B188" s="203"/>
      <c r="C188" s="203"/>
      <c r="D188" s="189">
        <v>0</v>
      </c>
      <c r="E188" s="107">
        <f t="shared" si="2"/>
        <v>1</v>
      </c>
      <c r="F188" s="7" t="str">
        <f>VLOOKUP(E188,'Radiation Sickness'!$B$5:$F$12,4,TRUE)</f>
        <v>1. Elevated</v>
      </c>
    </row>
    <row r="189" spans="2:6" ht="12.75">
      <c r="B189" s="203"/>
      <c r="C189" s="203"/>
      <c r="D189" s="189">
        <v>0</v>
      </c>
      <c r="E189" s="107">
        <f t="shared" si="2"/>
        <v>1</v>
      </c>
      <c r="F189" s="7" t="str">
        <f>VLOOKUP(E189,'Radiation Sickness'!$B$5:$F$12,4,TRUE)</f>
        <v>1. Elevated</v>
      </c>
    </row>
    <row r="190" spans="2:6" ht="12.75">
      <c r="B190" s="203"/>
      <c r="C190" s="203"/>
      <c r="D190" s="189">
        <v>0</v>
      </c>
      <c r="E190" s="107">
        <f t="shared" si="2"/>
        <v>1</v>
      </c>
      <c r="F190" s="7" t="str">
        <f>VLOOKUP(E190,'Radiation Sickness'!$B$5:$F$12,4,TRUE)</f>
        <v>1. Elevated</v>
      </c>
    </row>
    <row r="191" spans="2:6" ht="12.75">
      <c r="B191" s="203"/>
      <c r="C191" s="203"/>
      <c r="D191" s="189">
        <v>0</v>
      </c>
      <c r="E191" s="107">
        <f t="shared" si="2"/>
        <v>1</v>
      </c>
      <c r="F191" s="7" t="str">
        <f>VLOOKUP(E191,'Radiation Sickness'!$B$5:$F$12,4,TRUE)</f>
        <v>1. Elevated</v>
      </c>
    </row>
    <row r="192" spans="2:6" ht="12.75">
      <c r="B192" s="203"/>
      <c r="C192" s="203"/>
      <c r="D192" s="189">
        <v>0</v>
      </c>
      <c r="E192" s="107">
        <f t="shared" si="2"/>
        <v>1</v>
      </c>
      <c r="F192" s="7" t="str">
        <f>VLOOKUP(E192,'Radiation Sickness'!$B$5:$F$12,4,TRUE)</f>
        <v>1. Elevated</v>
      </c>
    </row>
    <row r="193" spans="2:6" ht="12.75">
      <c r="B193" s="203"/>
      <c r="C193" s="203"/>
      <c r="D193" s="189">
        <v>0</v>
      </c>
      <c r="E193" s="107">
        <f t="shared" si="2"/>
        <v>1</v>
      </c>
      <c r="F193" s="7" t="str">
        <f>VLOOKUP(E193,'Radiation Sickness'!$B$5:$F$12,4,TRUE)</f>
        <v>1. Elevated</v>
      </c>
    </row>
    <row r="194" spans="2:6" ht="12.75">
      <c r="B194" s="203"/>
      <c r="C194" s="203"/>
      <c r="D194" s="189">
        <v>0</v>
      </c>
      <c r="E194" s="107">
        <f t="shared" si="2"/>
        <v>1</v>
      </c>
      <c r="F194" s="7" t="str">
        <f>VLOOKUP(E194,'Radiation Sickness'!$B$5:$F$12,4,TRUE)</f>
        <v>1. Elevated</v>
      </c>
    </row>
    <row r="195" spans="2:6" ht="12.75">
      <c r="B195" s="203"/>
      <c r="C195" s="203"/>
      <c r="D195" s="189">
        <v>0</v>
      </c>
      <c r="E195" s="107">
        <f t="shared" si="2"/>
        <v>1</v>
      </c>
      <c r="F195" s="7" t="str">
        <f>VLOOKUP(E195,'Radiation Sickness'!$B$5:$F$12,4,TRUE)</f>
        <v>1. Elevated</v>
      </c>
    </row>
    <row r="196" spans="2:6" ht="12.75">
      <c r="B196" s="203"/>
      <c r="C196" s="203"/>
      <c r="D196" s="189">
        <v>0</v>
      </c>
      <c r="E196" s="107">
        <f t="shared" si="2"/>
        <v>1</v>
      </c>
      <c r="F196" s="7" t="str">
        <f>VLOOKUP(E196,'Radiation Sickness'!$B$5:$F$12,4,TRUE)</f>
        <v>1. Elevated</v>
      </c>
    </row>
    <row r="197" spans="2:6" ht="12.75">
      <c r="B197" s="203"/>
      <c r="C197" s="203"/>
      <c r="D197" s="189">
        <v>0</v>
      </c>
      <c r="E197" s="107">
        <f t="shared" si="2"/>
        <v>1</v>
      </c>
      <c r="F197" s="7" t="str">
        <f>VLOOKUP(E197,'Radiation Sickness'!$B$5:$F$12,4,TRUE)</f>
        <v>1. Elevated</v>
      </c>
    </row>
    <row r="198" spans="2:6" ht="12.75">
      <c r="B198" s="203"/>
      <c r="C198" s="203"/>
      <c r="D198" s="189">
        <v>0</v>
      </c>
      <c r="E198" s="107">
        <f t="shared" si="2"/>
        <v>1</v>
      </c>
      <c r="F198" s="7" t="str">
        <f>VLOOKUP(E198,'Radiation Sickness'!$B$5:$F$12,4,TRUE)</f>
        <v>1. Elevated</v>
      </c>
    </row>
    <row r="199" spans="2:6" ht="12.75">
      <c r="B199" s="203"/>
      <c r="C199" s="203"/>
      <c r="D199" s="189">
        <v>0</v>
      </c>
      <c r="E199" s="107">
        <f t="shared" si="2"/>
        <v>1</v>
      </c>
      <c r="F199" s="7" t="str">
        <f>VLOOKUP(E199,'Radiation Sickness'!$B$5:$F$12,4,TRUE)</f>
        <v>1. Elevated</v>
      </c>
    </row>
    <row r="200" spans="2:6" ht="12.75">
      <c r="B200" s="203"/>
      <c r="C200" s="203"/>
      <c r="D200" s="189">
        <v>0</v>
      </c>
      <c r="E200" s="107">
        <f t="shared" si="2"/>
        <v>1</v>
      </c>
      <c r="F200" s="7" t="str">
        <f>VLOOKUP(E200,'Radiation Sickness'!$B$5:$F$12,4,TRUE)</f>
        <v>1. Elevated</v>
      </c>
    </row>
    <row r="201" spans="2:6" ht="12.75">
      <c r="B201" s="203"/>
      <c r="C201" s="203"/>
      <c r="D201" s="189">
        <v>0</v>
      </c>
      <c r="E201" s="107">
        <f t="shared" si="2"/>
        <v>1</v>
      </c>
      <c r="F201" s="7" t="str">
        <f>VLOOKUP(E201,'Radiation Sickness'!$B$5:$F$12,4,TRUE)</f>
        <v>1. Elevated</v>
      </c>
    </row>
    <row r="202" spans="2:6" ht="12.75">
      <c r="B202" s="203"/>
      <c r="C202" s="203"/>
      <c r="D202" s="189">
        <v>0</v>
      </c>
      <c r="E202" s="107">
        <f aca="true" t="shared" si="3" ref="E202:E227">E201+D202</f>
        <v>1</v>
      </c>
      <c r="F202" s="7" t="str">
        <f>VLOOKUP(E202,'Radiation Sickness'!$B$5:$F$12,4,TRUE)</f>
        <v>1. Elevated</v>
      </c>
    </row>
    <row r="203" spans="2:6" ht="12.75">
      <c r="B203" s="203"/>
      <c r="C203" s="203"/>
      <c r="D203" s="189">
        <v>0</v>
      </c>
      <c r="E203" s="107">
        <f t="shared" si="3"/>
        <v>1</v>
      </c>
      <c r="F203" s="7" t="str">
        <f>VLOOKUP(E203,'Radiation Sickness'!$B$5:$F$12,4,TRUE)</f>
        <v>1. Elevated</v>
      </c>
    </row>
    <row r="204" spans="2:6" ht="12.75">
      <c r="B204" s="203"/>
      <c r="C204" s="203"/>
      <c r="D204" s="189">
        <v>0</v>
      </c>
      <c r="E204" s="107">
        <f t="shared" si="3"/>
        <v>1</v>
      </c>
      <c r="F204" s="7" t="str">
        <f>VLOOKUP(E204,'Radiation Sickness'!$B$5:$F$12,4,TRUE)</f>
        <v>1. Elevated</v>
      </c>
    </row>
    <row r="205" spans="2:6" ht="12.75">
      <c r="B205" s="203"/>
      <c r="C205" s="203"/>
      <c r="D205" s="189">
        <v>0</v>
      </c>
      <c r="E205" s="107">
        <f t="shared" si="3"/>
        <v>1</v>
      </c>
      <c r="F205" s="7" t="str">
        <f>VLOOKUP(E205,'Radiation Sickness'!$B$5:$F$12,4,TRUE)</f>
        <v>1. Elevated</v>
      </c>
    </row>
    <row r="206" spans="2:6" ht="12.75">
      <c r="B206" s="203"/>
      <c r="C206" s="203"/>
      <c r="D206" s="189">
        <v>0</v>
      </c>
      <c r="E206" s="107">
        <f t="shared" si="3"/>
        <v>1</v>
      </c>
      <c r="F206" s="7" t="str">
        <f>VLOOKUP(E206,'Radiation Sickness'!$B$5:$F$12,4,TRUE)</f>
        <v>1. Elevated</v>
      </c>
    </row>
    <row r="207" spans="2:6" ht="12.75">
      <c r="B207" s="203"/>
      <c r="C207" s="203"/>
      <c r="D207" s="189">
        <v>0</v>
      </c>
      <c r="E207" s="107">
        <f t="shared" si="3"/>
        <v>1</v>
      </c>
      <c r="F207" s="7" t="str">
        <f>VLOOKUP(E207,'Radiation Sickness'!$B$5:$F$12,4,TRUE)</f>
        <v>1. Elevated</v>
      </c>
    </row>
    <row r="208" spans="2:6" ht="12.75">
      <c r="B208" s="203"/>
      <c r="C208" s="203"/>
      <c r="D208" s="189">
        <v>0</v>
      </c>
      <c r="E208" s="107">
        <f t="shared" si="3"/>
        <v>1</v>
      </c>
      <c r="F208" s="7" t="str">
        <f>VLOOKUP(E208,'Radiation Sickness'!$B$5:$F$12,4,TRUE)</f>
        <v>1. Elevated</v>
      </c>
    </row>
    <row r="209" spans="2:6" ht="12.75">
      <c r="B209" s="203"/>
      <c r="C209" s="203"/>
      <c r="D209" s="189">
        <v>0</v>
      </c>
      <c r="E209" s="107">
        <f t="shared" si="3"/>
        <v>1</v>
      </c>
      <c r="F209" s="7" t="str">
        <f>VLOOKUP(E209,'Radiation Sickness'!$B$5:$F$12,4,TRUE)</f>
        <v>1. Elevated</v>
      </c>
    </row>
    <row r="210" spans="2:6" ht="12.75">
      <c r="B210" s="203"/>
      <c r="C210" s="203"/>
      <c r="D210" s="189">
        <v>0</v>
      </c>
      <c r="E210" s="107">
        <f t="shared" si="3"/>
        <v>1</v>
      </c>
      <c r="F210" s="7" t="str">
        <f>VLOOKUP(E210,'Radiation Sickness'!$B$5:$F$12,4,TRUE)</f>
        <v>1. Elevated</v>
      </c>
    </row>
    <row r="211" spans="2:6" ht="12.75">
      <c r="B211" s="203"/>
      <c r="C211" s="203"/>
      <c r="D211" s="189">
        <v>0</v>
      </c>
      <c r="E211" s="107">
        <f t="shared" si="3"/>
        <v>1</v>
      </c>
      <c r="F211" s="7" t="str">
        <f>VLOOKUP(E211,'Radiation Sickness'!$B$5:$F$12,4,TRUE)</f>
        <v>1. Elevated</v>
      </c>
    </row>
    <row r="212" spans="2:6" ht="12.75">
      <c r="B212" s="203"/>
      <c r="C212" s="203"/>
      <c r="D212" s="189">
        <v>0</v>
      </c>
      <c r="E212" s="107">
        <f t="shared" si="3"/>
        <v>1</v>
      </c>
      <c r="F212" s="7" t="str">
        <f>VLOOKUP(E212,'Radiation Sickness'!$B$5:$F$12,4,TRUE)</f>
        <v>1. Elevated</v>
      </c>
    </row>
    <row r="213" spans="2:6" ht="12.75">
      <c r="B213" s="203"/>
      <c r="C213" s="203"/>
      <c r="D213" s="189">
        <v>0</v>
      </c>
      <c r="E213" s="107">
        <f t="shared" si="3"/>
        <v>1</v>
      </c>
      <c r="F213" s="7" t="str">
        <f>VLOOKUP(E213,'Radiation Sickness'!$B$5:$F$12,4,TRUE)</f>
        <v>1. Elevated</v>
      </c>
    </row>
    <row r="214" spans="2:6" ht="12.75">
      <c r="B214" s="203"/>
      <c r="C214" s="203"/>
      <c r="D214" s="189">
        <v>0</v>
      </c>
      <c r="E214" s="107">
        <f t="shared" si="3"/>
        <v>1</v>
      </c>
      <c r="F214" s="7" t="str">
        <f>VLOOKUP(E214,'Radiation Sickness'!$B$5:$F$12,4,TRUE)</f>
        <v>1. Elevated</v>
      </c>
    </row>
    <row r="215" spans="2:6" ht="12.75">
      <c r="B215" s="203"/>
      <c r="C215" s="203"/>
      <c r="D215" s="189">
        <v>0</v>
      </c>
      <c r="E215" s="107">
        <f t="shared" si="3"/>
        <v>1</v>
      </c>
      <c r="F215" s="7" t="str">
        <f>VLOOKUP(E215,'Radiation Sickness'!$B$5:$F$12,4,TRUE)</f>
        <v>1. Elevated</v>
      </c>
    </row>
    <row r="216" spans="2:6" ht="12.75">
      <c r="B216" s="203"/>
      <c r="C216" s="203"/>
      <c r="D216" s="189">
        <v>0</v>
      </c>
      <c r="E216" s="107">
        <f t="shared" si="3"/>
        <v>1</v>
      </c>
      <c r="F216" s="7" t="str">
        <f>VLOOKUP(E216,'Radiation Sickness'!$B$5:$F$12,4,TRUE)</f>
        <v>1. Elevated</v>
      </c>
    </row>
    <row r="217" spans="2:6" ht="12.75">
      <c r="B217" s="203"/>
      <c r="C217" s="203"/>
      <c r="D217" s="189">
        <v>0</v>
      </c>
      <c r="E217" s="107">
        <f t="shared" si="3"/>
        <v>1</v>
      </c>
      <c r="F217" s="7" t="str">
        <f>VLOOKUP(E217,'Radiation Sickness'!$B$5:$F$12,4,TRUE)</f>
        <v>1. Elevated</v>
      </c>
    </row>
    <row r="218" spans="2:6" ht="12.75">
      <c r="B218" s="203"/>
      <c r="C218" s="203"/>
      <c r="D218" s="189">
        <v>0</v>
      </c>
      <c r="E218" s="107">
        <f t="shared" si="3"/>
        <v>1</v>
      </c>
      <c r="F218" s="7" t="str">
        <f>VLOOKUP(E218,'Radiation Sickness'!$B$5:$F$12,4,TRUE)</f>
        <v>1. Elevated</v>
      </c>
    </row>
    <row r="219" spans="2:6" ht="12.75">
      <c r="B219" s="203"/>
      <c r="C219" s="203"/>
      <c r="D219" s="189">
        <v>0</v>
      </c>
      <c r="E219" s="107">
        <f t="shared" si="3"/>
        <v>1</v>
      </c>
      <c r="F219" s="7" t="str">
        <f>VLOOKUP(E219,'Radiation Sickness'!$B$5:$F$12,4,TRUE)</f>
        <v>1. Elevated</v>
      </c>
    </row>
    <row r="220" spans="2:6" ht="12.75">
      <c r="B220" s="203"/>
      <c r="C220" s="203"/>
      <c r="D220" s="189">
        <v>0</v>
      </c>
      <c r="E220" s="107">
        <f t="shared" si="3"/>
        <v>1</v>
      </c>
      <c r="F220" s="7" t="str">
        <f>VLOOKUP(E220,'Radiation Sickness'!$B$5:$F$12,4,TRUE)</f>
        <v>1. Elevated</v>
      </c>
    </row>
    <row r="221" spans="2:6" ht="12.75">
      <c r="B221" s="203"/>
      <c r="C221" s="203"/>
      <c r="D221" s="189">
        <v>0</v>
      </c>
      <c r="E221" s="107">
        <f t="shared" si="3"/>
        <v>1</v>
      </c>
      <c r="F221" s="7" t="str">
        <f>VLOOKUP(E221,'Radiation Sickness'!$B$5:$F$12,4,TRUE)</f>
        <v>1. Elevated</v>
      </c>
    </row>
    <row r="222" spans="2:6" ht="12.75">
      <c r="B222" s="203"/>
      <c r="C222" s="203"/>
      <c r="D222" s="189">
        <v>0</v>
      </c>
      <c r="E222" s="107">
        <f t="shared" si="3"/>
        <v>1</v>
      </c>
      <c r="F222" s="7" t="str">
        <f>VLOOKUP(E222,'Radiation Sickness'!$B$5:$F$12,4,TRUE)</f>
        <v>1. Elevated</v>
      </c>
    </row>
    <row r="223" spans="2:6" ht="12.75">
      <c r="B223" s="203"/>
      <c r="C223" s="203"/>
      <c r="D223" s="189">
        <v>0</v>
      </c>
      <c r="E223" s="107">
        <f t="shared" si="3"/>
        <v>1</v>
      </c>
      <c r="F223" s="7" t="str">
        <f>VLOOKUP(E223,'Radiation Sickness'!$B$5:$F$12,4,TRUE)</f>
        <v>1. Elevated</v>
      </c>
    </row>
    <row r="224" spans="2:6" ht="12.75">
      <c r="B224" s="203"/>
      <c r="C224" s="203"/>
      <c r="D224" s="189">
        <v>0</v>
      </c>
      <c r="E224" s="107">
        <f t="shared" si="3"/>
        <v>1</v>
      </c>
      <c r="F224" s="7" t="str">
        <f>VLOOKUP(E224,'Radiation Sickness'!$B$5:$F$12,4,TRUE)</f>
        <v>1. Elevated</v>
      </c>
    </row>
    <row r="225" spans="2:6" ht="12.75">
      <c r="B225" s="203"/>
      <c r="C225" s="203"/>
      <c r="D225" s="189">
        <v>0</v>
      </c>
      <c r="E225" s="107">
        <f t="shared" si="3"/>
        <v>1</v>
      </c>
      <c r="F225" s="7" t="str">
        <f>VLOOKUP(E225,'Radiation Sickness'!$B$5:$F$12,4,TRUE)</f>
        <v>1. Elevated</v>
      </c>
    </row>
    <row r="226" spans="2:6" ht="12.75">
      <c r="B226" s="203"/>
      <c r="C226" s="203"/>
      <c r="D226" s="189">
        <v>0</v>
      </c>
      <c r="E226" s="107">
        <f t="shared" si="3"/>
        <v>1</v>
      </c>
      <c r="F226" s="7" t="str">
        <f>VLOOKUP(E226,'Radiation Sickness'!$B$5:$F$12,4,TRUE)</f>
        <v>1. Elevated</v>
      </c>
    </row>
    <row r="227" spans="2:6" ht="12.75">
      <c r="B227" s="203"/>
      <c r="C227" s="203"/>
      <c r="D227" s="189">
        <v>0</v>
      </c>
      <c r="E227" s="107">
        <f t="shared" si="3"/>
        <v>1</v>
      </c>
      <c r="F227" s="7" t="str">
        <f>VLOOKUP(E227,'Radiation Sickness'!$B$5:$F$12,4,TRUE)</f>
        <v>1. Elevated</v>
      </c>
    </row>
    <row r="228" spans="2:6" ht="12.75">
      <c r="B228" s="203"/>
      <c r="C228" s="203"/>
      <c r="D228" s="189">
        <v>0</v>
      </c>
      <c r="E228" s="107">
        <f aca="true" t="shared" si="4" ref="E228:E237">E227+D228</f>
        <v>1</v>
      </c>
      <c r="F228" s="7" t="str">
        <f>VLOOKUP(E228,'Radiation Sickness'!$B$5:$F$12,4,TRUE)</f>
        <v>1. Elevated</v>
      </c>
    </row>
    <row r="229" spans="2:6" ht="12.75">
      <c r="B229" s="203"/>
      <c r="C229" s="203"/>
      <c r="D229" s="189">
        <v>0</v>
      </c>
      <c r="E229" s="107">
        <f t="shared" si="4"/>
        <v>1</v>
      </c>
      <c r="F229" s="7" t="str">
        <f>VLOOKUP(E229,'Radiation Sickness'!$B$5:$F$12,4,TRUE)</f>
        <v>1. Elevated</v>
      </c>
    </row>
    <row r="230" spans="2:6" ht="12.75">
      <c r="B230" s="203"/>
      <c r="C230" s="203"/>
      <c r="D230" s="189">
        <v>0</v>
      </c>
      <c r="E230" s="107">
        <f t="shared" si="4"/>
        <v>1</v>
      </c>
      <c r="F230" s="7" t="str">
        <f>VLOOKUP(E230,'Radiation Sickness'!$B$5:$F$12,4,TRUE)</f>
        <v>1. Elevated</v>
      </c>
    </row>
    <row r="231" spans="2:6" ht="12.75">
      <c r="B231" s="203"/>
      <c r="C231" s="203"/>
      <c r="D231" s="189">
        <v>0</v>
      </c>
      <c r="E231" s="107">
        <f t="shared" si="4"/>
        <v>1</v>
      </c>
      <c r="F231" s="7" t="str">
        <f>VLOOKUP(E231,'Radiation Sickness'!$B$5:$F$12,4,TRUE)</f>
        <v>1. Elevated</v>
      </c>
    </row>
    <row r="232" spans="2:6" ht="12.75">
      <c r="B232" s="203"/>
      <c r="C232" s="203"/>
      <c r="D232" s="189">
        <v>0</v>
      </c>
      <c r="E232" s="107">
        <f t="shared" si="4"/>
        <v>1</v>
      </c>
      <c r="F232" s="7" t="str">
        <f>VLOOKUP(E232,'Radiation Sickness'!$B$5:$F$12,4,TRUE)</f>
        <v>1. Elevated</v>
      </c>
    </row>
    <row r="233" spans="2:6" ht="12.75">
      <c r="B233" s="203"/>
      <c r="C233" s="203"/>
      <c r="D233" s="189">
        <v>0</v>
      </c>
      <c r="E233" s="107">
        <f t="shared" si="4"/>
        <v>1</v>
      </c>
      <c r="F233" s="7" t="str">
        <f>VLOOKUP(E233,'Radiation Sickness'!$B$5:$F$12,4,TRUE)</f>
        <v>1. Elevated</v>
      </c>
    </row>
    <row r="234" spans="2:6" ht="12.75">
      <c r="B234" s="203"/>
      <c r="C234" s="203"/>
      <c r="D234" s="189">
        <v>0</v>
      </c>
      <c r="E234" s="107">
        <f t="shared" si="4"/>
        <v>1</v>
      </c>
      <c r="F234" s="7" t="str">
        <f>VLOOKUP(E234,'Radiation Sickness'!$B$5:$F$12,4,TRUE)</f>
        <v>1. Elevated</v>
      </c>
    </row>
    <row r="235" spans="2:6" ht="12.75">
      <c r="B235" s="203"/>
      <c r="C235" s="203"/>
      <c r="D235" s="189">
        <v>0</v>
      </c>
      <c r="E235" s="107">
        <f t="shared" si="4"/>
        <v>1</v>
      </c>
      <c r="F235" s="7" t="str">
        <f>VLOOKUP(E235,'Radiation Sickness'!$B$5:$F$12,4,TRUE)</f>
        <v>1. Elevated</v>
      </c>
    </row>
    <row r="236" spans="2:6" ht="12.75">
      <c r="B236" s="203"/>
      <c r="C236" s="203"/>
      <c r="D236" s="189">
        <v>0</v>
      </c>
      <c r="E236" s="107">
        <f t="shared" si="4"/>
        <v>1</v>
      </c>
      <c r="F236" s="7" t="str">
        <f>VLOOKUP(E236,'Radiation Sickness'!$B$5:$F$12,4,TRUE)</f>
        <v>1. Elevated</v>
      </c>
    </row>
    <row r="237" spans="2:6" ht="12.75">
      <c r="B237" s="203"/>
      <c r="C237" s="203"/>
      <c r="D237" s="189">
        <v>0</v>
      </c>
      <c r="E237" s="107">
        <f t="shared" si="4"/>
        <v>1</v>
      </c>
      <c r="F237" s="7" t="str">
        <f>VLOOKUP(E237,'Radiation Sickness'!$B$5:$F$12,4,TRUE)</f>
        <v>1. Elevated</v>
      </c>
    </row>
    <row r="238" spans="2:6" ht="12.75">
      <c r="B238" s="203"/>
      <c r="C238" s="203"/>
      <c r="D238" s="189">
        <v>0</v>
      </c>
      <c r="E238" s="107">
        <f aca="true" t="shared" si="5" ref="E238:E250">E237+D238</f>
        <v>1</v>
      </c>
      <c r="F238" s="7" t="str">
        <f>VLOOKUP(E238,'Radiation Sickness'!$B$5:$F$12,4,TRUE)</f>
        <v>1. Elevated</v>
      </c>
    </row>
    <row r="239" spans="2:6" ht="12.75">
      <c r="B239" s="203"/>
      <c r="C239" s="203"/>
      <c r="D239" s="189">
        <v>0</v>
      </c>
      <c r="E239" s="107">
        <f t="shared" si="5"/>
        <v>1</v>
      </c>
      <c r="F239" s="7" t="str">
        <f>VLOOKUP(E239,'Radiation Sickness'!$B$5:$F$12,4,TRUE)</f>
        <v>1. Elevated</v>
      </c>
    </row>
    <row r="240" spans="2:6" ht="12.75">
      <c r="B240" s="203"/>
      <c r="C240" s="203"/>
      <c r="D240" s="189">
        <v>0</v>
      </c>
      <c r="E240" s="107">
        <f t="shared" si="5"/>
        <v>1</v>
      </c>
      <c r="F240" s="7" t="str">
        <f>VLOOKUP(E240,'Radiation Sickness'!$B$5:$F$12,4,TRUE)</f>
        <v>1. Elevated</v>
      </c>
    </row>
    <row r="241" spans="2:6" ht="12.75">
      <c r="B241" s="203"/>
      <c r="C241" s="203"/>
      <c r="D241" s="189">
        <v>0</v>
      </c>
      <c r="E241" s="107">
        <f t="shared" si="5"/>
        <v>1</v>
      </c>
      <c r="F241" s="7" t="str">
        <f>VLOOKUP(E241,'Radiation Sickness'!$B$5:$F$12,4,TRUE)</f>
        <v>1. Elevated</v>
      </c>
    </row>
    <row r="242" spans="2:6" ht="12.75">
      <c r="B242" s="203"/>
      <c r="C242" s="203"/>
      <c r="D242" s="189">
        <v>0</v>
      </c>
      <c r="E242" s="107">
        <f t="shared" si="5"/>
        <v>1</v>
      </c>
      <c r="F242" s="7" t="str">
        <f>VLOOKUP(E242,'Radiation Sickness'!$B$5:$F$12,4,TRUE)</f>
        <v>1. Elevated</v>
      </c>
    </row>
    <row r="243" spans="2:6" ht="12.75">
      <c r="B243" s="203"/>
      <c r="C243" s="203"/>
      <c r="D243" s="189">
        <v>0</v>
      </c>
      <c r="E243" s="107">
        <f t="shared" si="5"/>
        <v>1</v>
      </c>
      <c r="F243" s="7" t="str">
        <f>VLOOKUP(E243,'Radiation Sickness'!$B$5:$F$12,4,TRUE)</f>
        <v>1. Elevated</v>
      </c>
    </row>
    <row r="244" spans="2:6" ht="12.75">
      <c r="B244" s="203"/>
      <c r="C244" s="203"/>
      <c r="D244" s="189">
        <v>0</v>
      </c>
      <c r="E244" s="107">
        <f t="shared" si="5"/>
        <v>1</v>
      </c>
      <c r="F244" s="7" t="str">
        <f>VLOOKUP(E244,'Radiation Sickness'!$B$5:$F$12,4,TRUE)</f>
        <v>1. Elevated</v>
      </c>
    </row>
    <row r="245" spans="2:6" ht="12.75">
      <c r="B245" s="203"/>
      <c r="C245" s="203"/>
      <c r="D245" s="189">
        <v>0</v>
      </c>
      <c r="E245" s="107">
        <f t="shared" si="5"/>
        <v>1</v>
      </c>
      <c r="F245" s="7" t="str">
        <f>VLOOKUP(E245,'Radiation Sickness'!$B$5:$F$12,4,TRUE)</f>
        <v>1. Elevated</v>
      </c>
    </row>
    <row r="246" spans="2:6" ht="12.75">
      <c r="B246" s="203"/>
      <c r="C246" s="203"/>
      <c r="D246" s="189">
        <v>0</v>
      </c>
      <c r="E246" s="107">
        <f t="shared" si="5"/>
        <v>1</v>
      </c>
      <c r="F246" s="7" t="str">
        <f>VLOOKUP(E246,'Radiation Sickness'!$B$5:$F$12,4,TRUE)</f>
        <v>1. Elevated</v>
      </c>
    </row>
    <row r="247" spans="2:6" ht="12.75">
      <c r="B247" s="203"/>
      <c r="C247" s="203"/>
      <c r="D247" s="189">
        <v>0</v>
      </c>
      <c r="E247" s="107">
        <f t="shared" si="5"/>
        <v>1</v>
      </c>
      <c r="F247" s="7" t="str">
        <f>VLOOKUP(E247,'Radiation Sickness'!$B$5:$F$12,4,TRUE)</f>
        <v>1. Elevated</v>
      </c>
    </row>
    <row r="248" spans="2:6" ht="12.75">
      <c r="B248" s="203"/>
      <c r="C248" s="203"/>
      <c r="D248" s="189">
        <v>0</v>
      </c>
      <c r="E248" s="107">
        <f t="shared" si="5"/>
        <v>1</v>
      </c>
      <c r="F248" s="7" t="str">
        <f>VLOOKUP(E248,'Radiation Sickness'!$B$5:$F$12,4,TRUE)</f>
        <v>1. Elevated</v>
      </c>
    </row>
    <row r="249" spans="2:6" ht="12.75">
      <c r="B249" s="203"/>
      <c r="C249" s="203"/>
      <c r="D249" s="189">
        <v>0</v>
      </c>
      <c r="E249" s="107">
        <f t="shared" si="5"/>
        <v>1</v>
      </c>
      <c r="F249" s="7" t="str">
        <f>VLOOKUP(E249,'Radiation Sickness'!$B$5:$F$12,4,TRUE)</f>
        <v>1. Elevated</v>
      </c>
    </row>
    <row r="250" spans="2:6" ht="12.75">
      <c r="B250" s="203"/>
      <c r="C250" s="203"/>
      <c r="D250" s="189">
        <v>0</v>
      </c>
      <c r="E250" s="107">
        <f t="shared" si="5"/>
        <v>1</v>
      </c>
      <c r="F250" s="7" t="str">
        <f>VLOOKUP(E250,'Radiation Sickness'!$B$5:$F$12,4,TRUE)</f>
        <v>1. Elevated</v>
      </c>
    </row>
  </sheetData>
  <sheetProtection password="A141" sheet="1" objects="1" scenarios="1"/>
  <conditionalFormatting sqref="F9:F250">
    <cfRule type="expression" priority="1" dxfId="2" stopIfTrue="1">
      <formula>LEFT(F9,1)="2"</formula>
    </cfRule>
    <cfRule type="expression" priority="2" dxfId="1" stopIfTrue="1">
      <formula>LEFT(F9,1)="3"</formula>
    </cfRule>
    <cfRule type="expression" priority="3" dxfId="0" stopIfTrue="1">
      <formula>LEFT(F9,1)&gt;="4"</formula>
    </cfRule>
  </conditionalFormatting>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sheetPr codeName="Sheet11"/>
  <dimension ref="A1:G250"/>
  <sheetViews>
    <sheetView zoomScalePageLayoutView="0" workbookViewId="0" topLeftCell="A1">
      <pane ySplit="2865" topLeftCell="A4" activePane="bottomLeft" state="split"/>
      <selection pane="topLeft" activeCell="C7" sqref="C7"/>
      <selection pane="bottomLeft" activeCell="D10" sqref="D10"/>
    </sheetView>
  </sheetViews>
  <sheetFormatPr defaultColWidth="9.140625" defaultRowHeight="12.75"/>
  <cols>
    <col min="1" max="1" width="17.57421875" style="2" customWidth="1"/>
    <col min="2" max="2" width="11.28125" style="2" customWidth="1"/>
    <col min="3" max="3" width="9.140625" style="2" customWidth="1"/>
    <col min="4" max="4" width="11.57421875" style="3" customWidth="1"/>
    <col min="5" max="5" width="9.8515625" style="107" customWidth="1"/>
    <col min="6" max="6" width="26.28125" style="2" bestFit="1" customWidth="1"/>
    <col min="7" max="7" width="47.421875" style="100" customWidth="1"/>
    <col min="8" max="16384" width="9.140625" style="2" customWidth="1"/>
  </cols>
  <sheetData>
    <row r="1" ht="18.75">
      <c r="A1" s="1" t="s">
        <v>130</v>
      </c>
    </row>
    <row r="2" ht="18.75">
      <c r="A2" s="1"/>
    </row>
    <row r="3" spans="1:7" s="97" customFormat="1" ht="22.5">
      <c r="A3" s="97" t="s">
        <v>131</v>
      </c>
      <c r="B3" s="111" t="s">
        <v>51</v>
      </c>
      <c r="D3" s="98"/>
      <c r="E3" s="108" t="s">
        <v>132</v>
      </c>
      <c r="F3" s="99" t="s">
        <v>52</v>
      </c>
      <c r="G3" s="101"/>
    </row>
    <row r="4" spans="1:7" s="96" customFormat="1" ht="18.75">
      <c r="A4" s="1" t="str">
        <f>'Individual Logs'!B9</f>
        <v>David4</v>
      </c>
      <c r="B4" s="1">
        <f>'Individual Logs'!C9</f>
        <v>8</v>
      </c>
      <c r="D4" s="95"/>
      <c r="E4" s="106">
        <f>E52</f>
        <v>1</v>
      </c>
      <c r="F4" s="105" t="str">
        <f>F202</f>
        <v>1. Elevated</v>
      </c>
      <c r="G4" s="102"/>
    </row>
    <row r="6" spans="1:3" ht="12.75">
      <c r="A6" s="2" t="s">
        <v>57</v>
      </c>
      <c r="B6" s="146" t="s">
        <v>164</v>
      </c>
      <c r="C6" s="69"/>
    </row>
    <row r="7" spans="1:7" ht="12.75">
      <c r="A7" s="144">
        <f ca="1">TODAY()</f>
        <v>45037</v>
      </c>
      <c r="B7" s="145">
        <f>DMAX(B9:B227,1,B9:B227)</f>
        <v>0</v>
      </c>
      <c r="C7" s="150" t="e">
        <f>VLOOKUP(B7,B9:C227,2,FALSE)</f>
        <v>#N/A</v>
      </c>
      <c r="D7" s="94"/>
      <c r="E7" s="109" t="s">
        <v>55</v>
      </c>
      <c r="F7" s="66"/>
      <c r="G7" s="103"/>
    </row>
    <row r="8" spans="2:7" ht="12.75">
      <c r="B8" s="62" t="s">
        <v>29</v>
      </c>
      <c r="C8" s="62" t="s">
        <v>30</v>
      </c>
      <c r="D8" s="63" t="s">
        <v>58</v>
      </c>
      <c r="E8" s="110" t="s">
        <v>1</v>
      </c>
      <c r="F8" s="62" t="s">
        <v>52</v>
      </c>
      <c r="G8" s="104" t="s">
        <v>56</v>
      </c>
    </row>
    <row r="9" spans="1:6" ht="12.75">
      <c r="A9" s="46" t="s">
        <v>59</v>
      </c>
      <c r="B9" s="201">
        <v>38100</v>
      </c>
      <c r="C9" s="202">
        <v>0.5833333333333334</v>
      </c>
      <c r="D9" s="189">
        <v>1</v>
      </c>
      <c r="E9" s="107">
        <f>D9</f>
        <v>1</v>
      </c>
      <c r="F9" s="7" t="str">
        <f>VLOOKUP(E9,'Radiation Sickness'!$B$5:$F$12,4,TRUE)</f>
        <v>1. Elevated</v>
      </c>
    </row>
    <row r="10" spans="2:6" ht="12.75">
      <c r="B10" s="201"/>
      <c r="C10" s="202"/>
      <c r="D10" s="189">
        <v>0</v>
      </c>
      <c r="E10" s="107">
        <f aca="true" t="shared" si="0" ref="E10:E73">E9+D10</f>
        <v>1</v>
      </c>
      <c r="F10" s="7" t="str">
        <f>VLOOKUP(E10,'Radiation Sickness'!$B$5:$F$12,4,TRUE)</f>
        <v>1. Elevated</v>
      </c>
    </row>
    <row r="11" spans="2:6" ht="12.75">
      <c r="B11" s="201"/>
      <c r="C11" s="202"/>
      <c r="D11" s="189">
        <v>0</v>
      </c>
      <c r="E11" s="107">
        <f t="shared" si="0"/>
        <v>1</v>
      </c>
      <c r="F11" s="7" t="str">
        <f>VLOOKUP(E11,'Radiation Sickness'!$B$5:$F$12,4,TRUE)</f>
        <v>1. Elevated</v>
      </c>
    </row>
    <row r="12" spans="2:6" ht="12.75">
      <c r="B12" s="201"/>
      <c r="C12" s="202"/>
      <c r="D12" s="189">
        <v>0</v>
      </c>
      <c r="E12" s="107">
        <f t="shared" si="0"/>
        <v>1</v>
      </c>
      <c r="F12" s="7" t="str">
        <f>VLOOKUP(E12,'Radiation Sickness'!$B$5:$F$12,4,TRUE)</f>
        <v>1. Elevated</v>
      </c>
    </row>
    <row r="13" spans="2:6" ht="12.75">
      <c r="B13" s="201"/>
      <c r="C13" s="202"/>
      <c r="D13" s="189">
        <v>0</v>
      </c>
      <c r="E13" s="107">
        <f t="shared" si="0"/>
        <v>1</v>
      </c>
      <c r="F13" s="7" t="str">
        <f>VLOOKUP(E13,'Radiation Sickness'!$B$5:$F$12,4,TRUE)</f>
        <v>1. Elevated</v>
      </c>
    </row>
    <row r="14" spans="2:6" ht="12.75">
      <c r="B14" s="201"/>
      <c r="C14" s="202"/>
      <c r="D14" s="189">
        <v>0</v>
      </c>
      <c r="E14" s="107">
        <f t="shared" si="0"/>
        <v>1</v>
      </c>
      <c r="F14" s="7" t="str">
        <f>VLOOKUP(E14,'Radiation Sickness'!$B$5:$F$12,4,TRUE)</f>
        <v>1. Elevated</v>
      </c>
    </row>
    <row r="15" spans="2:6" ht="12.75">
      <c r="B15" s="201"/>
      <c r="C15" s="202"/>
      <c r="D15" s="189">
        <v>0</v>
      </c>
      <c r="E15" s="107">
        <f t="shared" si="0"/>
        <v>1</v>
      </c>
      <c r="F15" s="7" t="str">
        <f>VLOOKUP(E15,'Radiation Sickness'!$B$5:$F$12,4,TRUE)</f>
        <v>1. Elevated</v>
      </c>
    </row>
    <row r="16" spans="2:6" ht="12.75">
      <c r="B16" s="201"/>
      <c r="C16" s="202"/>
      <c r="D16" s="189">
        <v>0</v>
      </c>
      <c r="E16" s="107">
        <f t="shared" si="0"/>
        <v>1</v>
      </c>
      <c r="F16" s="7" t="str">
        <f>VLOOKUP(E16,'Radiation Sickness'!$B$5:$F$12,4,TRUE)</f>
        <v>1. Elevated</v>
      </c>
    </row>
    <row r="17" spans="2:6" ht="12.75">
      <c r="B17" s="203"/>
      <c r="C17" s="203"/>
      <c r="D17" s="189">
        <v>0</v>
      </c>
      <c r="E17" s="107">
        <f t="shared" si="0"/>
        <v>1</v>
      </c>
      <c r="F17" s="7" t="str">
        <f>VLOOKUP(E17,'Radiation Sickness'!$B$5:$F$12,4,TRUE)</f>
        <v>1. Elevated</v>
      </c>
    </row>
    <row r="18" spans="2:6" ht="12.75">
      <c r="B18" s="203"/>
      <c r="C18" s="203"/>
      <c r="D18" s="189">
        <v>0</v>
      </c>
      <c r="E18" s="107">
        <f t="shared" si="0"/>
        <v>1</v>
      </c>
      <c r="F18" s="7" t="str">
        <f>VLOOKUP(E18,'Radiation Sickness'!$B$5:$F$12,4,TRUE)</f>
        <v>1. Elevated</v>
      </c>
    </row>
    <row r="19" spans="2:6" ht="12.75">
      <c r="B19" s="203"/>
      <c r="C19" s="203"/>
      <c r="D19" s="189">
        <v>0</v>
      </c>
      <c r="E19" s="107">
        <f t="shared" si="0"/>
        <v>1</v>
      </c>
      <c r="F19" s="7" t="str">
        <f>VLOOKUP(E19,'Radiation Sickness'!$B$5:$F$12,4,TRUE)</f>
        <v>1. Elevated</v>
      </c>
    </row>
    <row r="20" spans="2:6" ht="12.75">
      <c r="B20" s="203"/>
      <c r="C20" s="203"/>
      <c r="D20" s="189">
        <v>0</v>
      </c>
      <c r="E20" s="107">
        <f t="shared" si="0"/>
        <v>1</v>
      </c>
      <c r="F20" s="7" t="str">
        <f>VLOOKUP(E20,'Radiation Sickness'!$B$5:$F$12,4,TRUE)</f>
        <v>1. Elevated</v>
      </c>
    </row>
    <row r="21" spans="2:6" ht="12.75">
      <c r="B21" s="203"/>
      <c r="C21" s="203"/>
      <c r="D21" s="189">
        <v>0</v>
      </c>
      <c r="E21" s="107">
        <f t="shared" si="0"/>
        <v>1</v>
      </c>
      <c r="F21" s="7" t="str">
        <f>VLOOKUP(E21,'Radiation Sickness'!$B$5:$F$12,4,TRUE)</f>
        <v>1. Elevated</v>
      </c>
    </row>
    <row r="22" spans="2:6" ht="12.75">
      <c r="B22" s="203"/>
      <c r="C22" s="203"/>
      <c r="D22" s="189">
        <v>0</v>
      </c>
      <c r="E22" s="107">
        <f t="shared" si="0"/>
        <v>1</v>
      </c>
      <c r="F22" s="7" t="str">
        <f>VLOOKUP(E22,'Radiation Sickness'!$B$5:$F$12,4,TRUE)</f>
        <v>1. Elevated</v>
      </c>
    </row>
    <row r="23" spans="2:6" ht="12.75">
      <c r="B23" s="203"/>
      <c r="C23" s="203"/>
      <c r="D23" s="189">
        <v>0</v>
      </c>
      <c r="E23" s="107">
        <f t="shared" si="0"/>
        <v>1</v>
      </c>
      <c r="F23" s="7" t="str">
        <f>VLOOKUP(E23,'Radiation Sickness'!$B$5:$F$12,4,TRUE)</f>
        <v>1. Elevated</v>
      </c>
    </row>
    <row r="24" spans="2:6" ht="12.75">
      <c r="B24" s="203"/>
      <c r="C24" s="203"/>
      <c r="D24" s="189">
        <v>0</v>
      </c>
      <c r="E24" s="107">
        <f t="shared" si="0"/>
        <v>1</v>
      </c>
      <c r="F24" s="7" t="str">
        <f>VLOOKUP(E24,'Radiation Sickness'!$B$5:$F$12,4,TRUE)</f>
        <v>1. Elevated</v>
      </c>
    </row>
    <row r="25" spans="2:6" ht="12.75">
      <c r="B25" s="203"/>
      <c r="C25" s="203"/>
      <c r="D25" s="189">
        <v>0</v>
      </c>
      <c r="E25" s="107">
        <f t="shared" si="0"/>
        <v>1</v>
      </c>
      <c r="F25" s="7" t="str">
        <f>VLOOKUP(E25,'Radiation Sickness'!$B$5:$F$12,4,TRUE)</f>
        <v>1. Elevated</v>
      </c>
    </row>
    <row r="26" spans="2:6" ht="12.75">
      <c r="B26" s="203"/>
      <c r="C26" s="203"/>
      <c r="D26" s="189">
        <v>0</v>
      </c>
      <c r="E26" s="107">
        <f t="shared" si="0"/>
        <v>1</v>
      </c>
      <c r="F26" s="7" t="str">
        <f>VLOOKUP(E26,'Radiation Sickness'!$B$5:$F$12,4,TRUE)</f>
        <v>1. Elevated</v>
      </c>
    </row>
    <row r="27" spans="2:6" ht="12.75">
      <c r="B27" s="203"/>
      <c r="C27" s="203"/>
      <c r="D27" s="189">
        <v>0</v>
      </c>
      <c r="E27" s="107">
        <f t="shared" si="0"/>
        <v>1</v>
      </c>
      <c r="F27" s="7" t="str">
        <f>VLOOKUP(E27,'Radiation Sickness'!$B$5:$F$12,4,TRUE)</f>
        <v>1. Elevated</v>
      </c>
    </row>
    <row r="28" spans="2:6" ht="12.75">
      <c r="B28" s="203"/>
      <c r="C28" s="203"/>
      <c r="D28" s="189">
        <v>0</v>
      </c>
      <c r="E28" s="107">
        <f t="shared" si="0"/>
        <v>1</v>
      </c>
      <c r="F28" s="7" t="str">
        <f>VLOOKUP(E28,'Radiation Sickness'!$B$5:$F$12,4,TRUE)</f>
        <v>1. Elevated</v>
      </c>
    </row>
    <row r="29" spans="2:6" ht="12.75">
      <c r="B29" s="203"/>
      <c r="C29" s="203"/>
      <c r="D29" s="189">
        <v>0</v>
      </c>
      <c r="E29" s="107">
        <f t="shared" si="0"/>
        <v>1</v>
      </c>
      <c r="F29" s="7" t="str">
        <f>VLOOKUP(E29,'Radiation Sickness'!$B$5:$F$12,4,TRUE)</f>
        <v>1. Elevated</v>
      </c>
    </row>
    <row r="30" spans="2:6" ht="12.75">
      <c r="B30" s="203"/>
      <c r="C30" s="203"/>
      <c r="D30" s="189">
        <v>0</v>
      </c>
      <c r="E30" s="107">
        <f t="shared" si="0"/>
        <v>1</v>
      </c>
      <c r="F30" s="7" t="str">
        <f>VLOOKUP(E30,'Radiation Sickness'!$B$5:$F$12,4,TRUE)</f>
        <v>1. Elevated</v>
      </c>
    </row>
    <row r="31" spans="2:6" ht="12.75">
      <c r="B31" s="203"/>
      <c r="C31" s="203"/>
      <c r="D31" s="189">
        <v>0</v>
      </c>
      <c r="E31" s="107">
        <f t="shared" si="0"/>
        <v>1</v>
      </c>
      <c r="F31" s="7" t="str">
        <f>VLOOKUP(E31,'Radiation Sickness'!$B$5:$F$12,4,TRUE)</f>
        <v>1. Elevated</v>
      </c>
    </row>
    <row r="32" spans="2:6" ht="12.75">
      <c r="B32" s="203"/>
      <c r="C32" s="203"/>
      <c r="D32" s="189">
        <v>0</v>
      </c>
      <c r="E32" s="107">
        <f t="shared" si="0"/>
        <v>1</v>
      </c>
      <c r="F32" s="7" t="str">
        <f>VLOOKUP(E32,'Radiation Sickness'!$B$5:$F$12,4,TRUE)</f>
        <v>1. Elevated</v>
      </c>
    </row>
    <row r="33" spans="2:6" ht="12.75">
      <c r="B33" s="203"/>
      <c r="C33" s="203"/>
      <c r="D33" s="189">
        <v>0</v>
      </c>
      <c r="E33" s="107">
        <f t="shared" si="0"/>
        <v>1</v>
      </c>
      <c r="F33" s="7" t="str">
        <f>VLOOKUP(E33,'Radiation Sickness'!$B$5:$F$12,4,TRUE)</f>
        <v>1. Elevated</v>
      </c>
    </row>
    <row r="34" spans="2:6" ht="12.75">
      <c r="B34" s="203"/>
      <c r="C34" s="203"/>
      <c r="D34" s="189">
        <v>0</v>
      </c>
      <c r="E34" s="107">
        <f t="shared" si="0"/>
        <v>1</v>
      </c>
      <c r="F34" s="7" t="str">
        <f>VLOOKUP(E34,'Radiation Sickness'!$B$5:$F$12,4,TRUE)</f>
        <v>1. Elevated</v>
      </c>
    </row>
    <row r="35" spans="2:6" ht="12.75">
      <c r="B35" s="203"/>
      <c r="C35" s="203"/>
      <c r="D35" s="189">
        <v>0</v>
      </c>
      <c r="E35" s="107">
        <f t="shared" si="0"/>
        <v>1</v>
      </c>
      <c r="F35" s="7" t="str">
        <f>VLOOKUP(E35,'Radiation Sickness'!$B$5:$F$12,4,TRUE)</f>
        <v>1. Elevated</v>
      </c>
    </row>
    <row r="36" spans="2:6" ht="12.75">
      <c r="B36" s="203"/>
      <c r="C36" s="203"/>
      <c r="D36" s="189">
        <v>0</v>
      </c>
      <c r="E36" s="107">
        <f t="shared" si="0"/>
        <v>1</v>
      </c>
      <c r="F36" s="7" t="str">
        <f>VLOOKUP(E36,'Radiation Sickness'!$B$5:$F$12,4,TRUE)</f>
        <v>1. Elevated</v>
      </c>
    </row>
    <row r="37" spans="2:6" ht="12.75">
      <c r="B37" s="203"/>
      <c r="C37" s="203"/>
      <c r="D37" s="189">
        <v>0</v>
      </c>
      <c r="E37" s="107">
        <f t="shared" si="0"/>
        <v>1</v>
      </c>
      <c r="F37" s="7" t="str">
        <f>VLOOKUP(E37,'Radiation Sickness'!$B$5:$F$12,4,TRUE)</f>
        <v>1. Elevated</v>
      </c>
    </row>
    <row r="38" spans="2:6" ht="12.75">
      <c r="B38" s="203"/>
      <c r="C38" s="203"/>
      <c r="D38" s="189">
        <v>0</v>
      </c>
      <c r="E38" s="107">
        <f t="shared" si="0"/>
        <v>1</v>
      </c>
      <c r="F38" s="7" t="str">
        <f>VLOOKUP(E38,'Radiation Sickness'!$B$5:$F$12,4,TRUE)</f>
        <v>1. Elevated</v>
      </c>
    </row>
    <row r="39" spans="2:6" ht="12.75">
      <c r="B39" s="203"/>
      <c r="C39" s="203"/>
      <c r="D39" s="189">
        <v>0</v>
      </c>
      <c r="E39" s="107">
        <f t="shared" si="0"/>
        <v>1</v>
      </c>
      <c r="F39" s="7" t="str">
        <f>VLOOKUP(E39,'Radiation Sickness'!$B$5:$F$12,4,TRUE)</f>
        <v>1. Elevated</v>
      </c>
    </row>
    <row r="40" spans="2:6" ht="12.75">
      <c r="B40" s="203"/>
      <c r="C40" s="203"/>
      <c r="D40" s="189">
        <v>0</v>
      </c>
      <c r="E40" s="107">
        <f t="shared" si="0"/>
        <v>1</v>
      </c>
      <c r="F40" s="7" t="str">
        <f>VLOOKUP(E40,'Radiation Sickness'!$B$5:$F$12,4,TRUE)</f>
        <v>1. Elevated</v>
      </c>
    </row>
    <row r="41" spans="2:6" ht="12.75">
      <c r="B41" s="203"/>
      <c r="C41" s="203"/>
      <c r="D41" s="189">
        <v>0</v>
      </c>
      <c r="E41" s="107">
        <f t="shared" si="0"/>
        <v>1</v>
      </c>
      <c r="F41" s="7" t="str">
        <f>VLOOKUP(E41,'Radiation Sickness'!$B$5:$F$12,4,TRUE)</f>
        <v>1. Elevated</v>
      </c>
    </row>
    <row r="42" spans="2:6" ht="12.75">
      <c r="B42" s="203"/>
      <c r="C42" s="203"/>
      <c r="D42" s="189">
        <v>0</v>
      </c>
      <c r="E42" s="107">
        <f t="shared" si="0"/>
        <v>1</v>
      </c>
      <c r="F42" s="7" t="str">
        <f>VLOOKUP(E42,'Radiation Sickness'!$B$5:$F$12,4,TRUE)</f>
        <v>1. Elevated</v>
      </c>
    </row>
    <row r="43" spans="2:6" ht="12.75">
      <c r="B43" s="203"/>
      <c r="C43" s="203"/>
      <c r="D43" s="189">
        <v>0</v>
      </c>
      <c r="E43" s="107">
        <f t="shared" si="0"/>
        <v>1</v>
      </c>
      <c r="F43" s="7" t="str">
        <f>VLOOKUP(E43,'Radiation Sickness'!$B$5:$F$12,4,TRUE)</f>
        <v>1. Elevated</v>
      </c>
    </row>
    <row r="44" spans="2:6" ht="12.75">
      <c r="B44" s="203"/>
      <c r="C44" s="203"/>
      <c r="D44" s="189">
        <v>0</v>
      </c>
      <c r="E44" s="107">
        <f t="shared" si="0"/>
        <v>1</v>
      </c>
      <c r="F44" s="7" t="str">
        <f>VLOOKUP(E44,'Radiation Sickness'!$B$5:$F$12,4,TRUE)</f>
        <v>1. Elevated</v>
      </c>
    </row>
    <row r="45" spans="2:6" ht="12.75">
      <c r="B45" s="203"/>
      <c r="C45" s="203"/>
      <c r="D45" s="189">
        <v>0</v>
      </c>
      <c r="E45" s="107">
        <f t="shared" si="0"/>
        <v>1</v>
      </c>
      <c r="F45" s="7" t="str">
        <f>VLOOKUP(E45,'Radiation Sickness'!$B$5:$F$12,4,TRUE)</f>
        <v>1. Elevated</v>
      </c>
    </row>
    <row r="46" spans="2:6" ht="12.75">
      <c r="B46" s="203"/>
      <c r="C46" s="203"/>
      <c r="D46" s="189">
        <v>0</v>
      </c>
      <c r="E46" s="107">
        <f t="shared" si="0"/>
        <v>1</v>
      </c>
      <c r="F46" s="7" t="str">
        <f>VLOOKUP(E46,'Radiation Sickness'!$B$5:$F$12,4,TRUE)</f>
        <v>1. Elevated</v>
      </c>
    </row>
    <row r="47" spans="2:6" ht="12.75">
      <c r="B47" s="203"/>
      <c r="C47" s="203"/>
      <c r="D47" s="189">
        <v>0</v>
      </c>
      <c r="E47" s="107">
        <f t="shared" si="0"/>
        <v>1</v>
      </c>
      <c r="F47" s="7" t="str">
        <f>VLOOKUP(E47,'Radiation Sickness'!$B$5:$F$12,4,TRUE)</f>
        <v>1. Elevated</v>
      </c>
    </row>
    <row r="48" spans="2:6" ht="12.75">
      <c r="B48" s="203"/>
      <c r="C48" s="203"/>
      <c r="D48" s="189">
        <v>0</v>
      </c>
      <c r="E48" s="107">
        <f t="shared" si="0"/>
        <v>1</v>
      </c>
      <c r="F48" s="7" t="str">
        <f>VLOOKUP(E48,'Radiation Sickness'!$B$5:$F$12,4,TRUE)</f>
        <v>1. Elevated</v>
      </c>
    </row>
    <row r="49" spans="2:6" ht="12.75">
      <c r="B49" s="203"/>
      <c r="C49" s="203"/>
      <c r="D49" s="189">
        <v>0</v>
      </c>
      <c r="E49" s="107">
        <f t="shared" si="0"/>
        <v>1</v>
      </c>
      <c r="F49" s="7" t="str">
        <f>VLOOKUP(E49,'Radiation Sickness'!$B$5:$F$12,4,TRUE)</f>
        <v>1. Elevated</v>
      </c>
    </row>
    <row r="50" spans="2:6" ht="12.75">
      <c r="B50" s="203"/>
      <c r="C50" s="203"/>
      <c r="D50" s="189">
        <v>0</v>
      </c>
      <c r="E50" s="107">
        <f t="shared" si="0"/>
        <v>1</v>
      </c>
      <c r="F50" s="7" t="str">
        <f>VLOOKUP(E50,'Radiation Sickness'!$B$5:$F$12,4,TRUE)</f>
        <v>1. Elevated</v>
      </c>
    </row>
    <row r="51" spans="2:6" ht="12.75">
      <c r="B51" s="203"/>
      <c r="C51" s="203"/>
      <c r="D51" s="189">
        <v>0</v>
      </c>
      <c r="E51" s="107">
        <f t="shared" si="0"/>
        <v>1</v>
      </c>
      <c r="F51" s="7" t="str">
        <f>VLOOKUP(E51,'Radiation Sickness'!$B$5:$F$12,4,TRUE)</f>
        <v>1. Elevated</v>
      </c>
    </row>
    <row r="52" spans="2:6" ht="12.75">
      <c r="B52" s="203"/>
      <c r="C52" s="203"/>
      <c r="D52" s="189">
        <v>0</v>
      </c>
      <c r="E52" s="107">
        <f t="shared" si="0"/>
        <v>1</v>
      </c>
      <c r="F52" s="7" t="str">
        <f>VLOOKUP(E52,'Radiation Sickness'!$B$5:$F$12,4,TRUE)</f>
        <v>1. Elevated</v>
      </c>
    </row>
    <row r="53" spans="2:6" ht="12.75">
      <c r="B53" s="203"/>
      <c r="C53" s="203"/>
      <c r="D53" s="189">
        <v>0</v>
      </c>
      <c r="E53" s="107">
        <f t="shared" si="0"/>
        <v>1</v>
      </c>
      <c r="F53" s="7" t="str">
        <f>VLOOKUP(E53,'Radiation Sickness'!$B$5:$F$12,4,TRUE)</f>
        <v>1. Elevated</v>
      </c>
    </row>
    <row r="54" spans="2:6" ht="12.75">
      <c r="B54" s="203"/>
      <c r="C54" s="203"/>
      <c r="D54" s="189">
        <v>0</v>
      </c>
      <c r="E54" s="107">
        <f t="shared" si="0"/>
        <v>1</v>
      </c>
      <c r="F54" s="7" t="str">
        <f>VLOOKUP(E54,'Radiation Sickness'!$B$5:$F$12,4,TRUE)</f>
        <v>1. Elevated</v>
      </c>
    </row>
    <row r="55" spans="2:6" ht="12.75">
      <c r="B55" s="203"/>
      <c r="C55" s="203"/>
      <c r="D55" s="189">
        <v>0</v>
      </c>
      <c r="E55" s="107">
        <f t="shared" si="0"/>
        <v>1</v>
      </c>
      <c r="F55" s="7" t="str">
        <f>VLOOKUP(E55,'Radiation Sickness'!$B$5:$F$12,4,TRUE)</f>
        <v>1. Elevated</v>
      </c>
    </row>
    <row r="56" spans="2:6" ht="12.75">
      <c r="B56" s="203"/>
      <c r="C56" s="203"/>
      <c r="D56" s="189">
        <v>0</v>
      </c>
      <c r="E56" s="107">
        <f t="shared" si="0"/>
        <v>1</v>
      </c>
      <c r="F56" s="7" t="str">
        <f>VLOOKUP(E56,'Radiation Sickness'!$B$5:$F$12,4,TRUE)</f>
        <v>1. Elevated</v>
      </c>
    </row>
    <row r="57" spans="2:6" ht="12.75">
      <c r="B57" s="203"/>
      <c r="C57" s="203"/>
      <c r="D57" s="189">
        <v>0</v>
      </c>
      <c r="E57" s="107">
        <f t="shared" si="0"/>
        <v>1</v>
      </c>
      <c r="F57" s="7" t="str">
        <f>VLOOKUP(E57,'Radiation Sickness'!$B$5:$F$12,4,TRUE)</f>
        <v>1. Elevated</v>
      </c>
    </row>
    <row r="58" spans="2:6" ht="12.75">
      <c r="B58" s="203"/>
      <c r="C58" s="203"/>
      <c r="D58" s="189">
        <v>0</v>
      </c>
      <c r="E58" s="107">
        <f t="shared" si="0"/>
        <v>1</v>
      </c>
      <c r="F58" s="7" t="str">
        <f>VLOOKUP(E58,'Radiation Sickness'!$B$5:$F$12,4,TRUE)</f>
        <v>1. Elevated</v>
      </c>
    </row>
    <row r="59" spans="2:6" ht="12.75">
      <c r="B59" s="203"/>
      <c r="C59" s="203"/>
      <c r="D59" s="189">
        <v>0</v>
      </c>
      <c r="E59" s="107">
        <f t="shared" si="0"/>
        <v>1</v>
      </c>
      <c r="F59" s="7" t="str">
        <f>VLOOKUP(E59,'Radiation Sickness'!$B$5:$F$12,4,TRUE)</f>
        <v>1. Elevated</v>
      </c>
    </row>
    <row r="60" spans="2:6" ht="12.75">
      <c r="B60" s="203"/>
      <c r="C60" s="203"/>
      <c r="D60" s="189">
        <v>0</v>
      </c>
      <c r="E60" s="107">
        <f t="shared" si="0"/>
        <v>1</v>
      </c>
      <c r="F60" s="7" t="str">
        <f>VLOOKUP(E60,'Radiation Sickness'!$B$5:$F$12,4,TRUE)</f>
        <v>1. Elevated</v>
      </c>
    </row>
    <row r="61" spans="2:6" ht="12.75">
      <c r="B61" s="203"/>
      <c r="C61" s="203"/>
      <c r="D61" s="189">
        <v>0</v>
      </c>
      <c r="E61" s="107">
        <f t="shared" si="0"/>
        <v>1</v>
      </c>
      <c r="F61" s="7" t="str">
        <f>VLOOKUP(E61,'Radiation Sickness'!$B$5:$F$12,4,TRUE)</f>
        <v>1. Elevated</v>
      </c>
    </row>
    <row r="62" spans="2:6" ht="12.75">
      <c r="B62" s="203"/>
      <c r="C62" s="203"/>
      <c r="D62" s="189">
        <v>0</v>
      </c>
      <c r="E62" s="107">
        <f t="shared" si="0"/>
        <v>1</v>
      </c>
      <c r="F62" s="7" t="str">
        <f>VLOOKUP(E62,'Radiation Sickness'!$B$5:$F$12,4,TRUE)</f>
        <v>1. Elevated</v>
      </c>
    </row>
    <row r="63" spans="2:6" ht="12.75">
      <c r="B63" s="203"/>
      <c r="C63" s="203"/>
      <c r="D63" s="189">
        <v>0</v>
      </c>
      <c r="E63" s="107">
        <f t="shared" si="0"/>
        <v>1</v>
      </c>
      <c r="F63" s="7" t="str">
        <f>VLOOKUP(E63,'Radiation Sickness'!$B$5:$F$12,4,TRUE)</f>
        <v>1. Elevated</v>
      </c>
    </row>
    <row r="64" spans="2:6" ht="12.75">
      <c r="B64" s="203"/>
      <c r="C64" s="203"/>
      <c r="D64" s="189">
        <v>0</v>
      </c>
      <c r="E64" s="107">
        <f t="shared" si="0"/>
        <v>1</v>
      </c>
      <c r="F64" s="7" t="str">
        <f>VLOOKUP(E64,'Radiation Sickness'!$B$5:$F$12,4,TRUE)</f>
        <v>1. Elevated</v>
      </c>
    </row>
    <row r="65" spans="2:6" ht="12.75">
      <c r="B65" s="203"/>
      <c r="C65" s="203"/>
      <c r="D65" s="189">
        <v>0</v>
      </c>
      <c r="E65" s="107">
        <f t="shared" si="0"/>
        <v>1</v>
      </c>
      <c r="F65" s="7" t="str">
        <f>VLOOKUP(E65,'Radiation Sickness'!$B$5:$F$12,4,TRUE)</f>
        <v>1. Elevated</v>
      </c>
    </row>
    <row r="66" spans="2:6" ht="12.75">
      <c r="B66" s="203"/>
      <c r="C66" s="203"/>
      <c r="D66" s="189">
        <v>0</v>
      </c>
      <c r="E66" s="107">
        <f t="shared" si="0"/>
        <v>1</v>
      </c>
      <c r="F66" s="7" t="str">
        <f>VLOOKUP(E66,'Radiation Sickness'!$B$5:$F$12,4,TRUE)</f>
        <v>1. Elevated</v>
      </c>
    </row>
    <row r="67" spans="2:6" ht="12.75">
      <c r="B67" s="203"/>
      <c r="C67" s="203"/>
      <c r="D67" s="189">
        <v>0</v>
      </c>
      <c r="E67" s="107">
        <f t="shared" si="0"/>
        <v>1</v>
      </c>
      <c r="F67" s="7" t="str">
        <f>VLOOKUP(E67,'Radiation Sickness'!$B$5:$F$12,4,TRUE)</f>
        <v>1. Elevated</v>
      </c>
    </row>
    <row r="68" spans="2:6" ht="12.75">
      <c r="B68" s="203"/>
      <c r="C68" s="203"/>
      <c r="D68" s="189">
        <v>0</v>
      </c>
      <c r="E68" s="107">
        <f t="shared" si="0"/>
        <v>1</v>
      </c>
      <c r="F68" s="7" t="str">
        <f>VLOOKUP(E68,'Radiation Sickness'!$B$5:$F$12,4,TRUE)</f>
        <v>1. Elevated</v>
      </c>
    </row>
    <row r="69" spans="2:6" ht="12.75">
      <c r="B69" s="203"/>
      <c r="C69" s="203"/>
      <c r="D69" s="189">
        <v>0</v>
      </c>
      <c r="E69" s="107">
        <f t="shared" si="0"/>
        <v>1</v>
      </c>
      <c r="F69" s="7" t="str">
        <f>VLOOKUP(E69,'Radiation Sickness'!$B$5:$F$12,4,TRUE)</f>
        <v>1. Elevated</v>
      </c>
    </row>
    <row r="70" spans="2:6" ht="12.75">
      <c r="B70" s="203"/>
      <c r="C70" s="203"/>
      <c r="D70" s="189">
        <v>0</v>
      </c>
      <c r="E70" s="107">
        <f t="shared" si="0"/>
        <v>1</v>
      </c>
      <c r="F70" s="7" t="str">
        <f>VLOOKUP(E70,'Radiation Sickness'!$B$5:$F$12,4,TRUE)</f>
        <v>1. Elevated</v>
      </c>
    </row>
    <row r="71" spans="2:6" ht="12.75">
      <c r="B71" s="203"/>
      <c r="C71" s="203"/>
      <c r="D71" s="189">
        <v>0</v>
      </c>
      <c r="E71" s="107">
        <f t="shared" si="0"/>
        <v>1</v>
      </c>
      <c r="F71" s="7" t="str">
        <f>VLOOKUP(E71,'Radiation Sickness'!$B$5:$F$12,4,TRUE)</f>
        <v>1. Elevated</v>
      </c>
    </row>
    <row r="72" spans="2:6" ht="12.75">
      <c r="B72" s="203"/>
      <c r="C72" s="203"/>
      <c r="D72" s="189">
        <v>0</v>
      </c>
      <c r="E72" s="107">
        <f t="shared" si="0"/>
        <v>1</v>
      </c>
      <c r="F72" s="7" t="str">
        <f>VLOOKUP(E72,'Radiation Sickness'!$B$5:$F$12,4,TRUE)</f>
        <v>1. Elevated</v>
      </c>
    </row>
    <row r="73" spans="2:6" ht="12.75">
      <c r="B73" s="203"/>
      <c r="C73" s="203"/>
      <c r="D73" s="189">
        <v>0</v>
      </c>
      <c r="E73" s="107">
        <f t="shared" si="0"/>
        <v>1</v>
      </c>
      <c r="F73" s="7" t="str">
        <f>VLOOKUP(E73,'Radiation Sickness'!$B$5:$F$12,4,TRUE)</f>
        <v>1. Elevated</v>
      </c>
    </row>
    <row r="74" spans="2:6" ht="12.75">
      <c r="B74" s="203"/>
      <c r="C74" s="203"/>
      <c r="D74" s="189">
        <v>0</v>
      </c>
      <c r="E74" s="107">
        <f aca="true" t="shared" si="1" ref="E74:E137">E73+D74</f>
        <v>1</v>
      </c>
      <c r="F74" s="7" t="str">
        <f>VLOOKUP(E74,'Radiation Sickness'!$B$5:$F$12,4,TRUE)</f>
        <v>1. Elevated</v>
      </c>
    </row>
    <row r="75" spans="2:6" ht="12.75">
      <c r="B75" s="203"/>
      <c r="C75" s="203"/>
      <c r="D75" s="189">
        <v>0</v>
      </c>
      <c r="E75" s="107">
        <f t="shared" si="1"/>
        <v>1</v>
      </c>
      <c r="F75" s="7" t="str">
        <f>VLOOKUP(E75,'Radiation Sickness'!$B$5:$F$12,4,TRUE)</f>
        <v>1. Elevated</v>
      </c>
    </row>
    <row r="76" spans="2:6" ht="12.75">
      <c r="B76" s="203"/>
      <c r="C76" s="203"/>
      <c r="D76" s="189">
        <v>0</v>
      </c>
      <c r="E76" s="107">
        <f t="shared" si="1"/>
        <v>1</v>
      </c>
      <c r="F76" s="7" t="str">
        <f>VLOOKUP(E76,'Radiation Sickness'!$B$5:$F$12,4,TRUE)</f>
        <v>1. Elevated</v>
      </c>
    </row>
    <row r="77" spans="2:6" ht="12.75">
      <c r="B77" s="203"/>
      <c r="C77" s="203"/>
      <c r="D77" s="189">
        <v>0</v>
      </c>
      <c r="E77" s="107">
        <f t="shared" si="1"/>
        <v>1</v>
      </c>
      <c r="F77" s="7" t="str">
        <f>VLOOKUP(E77,'Radiation Sickness'!$B$5:$F$12,4,TRUE)</f>
        <v>1. Elevated</v>
      </c>
    </row>
    <row r="78" spans="2:6" ht="12.75">
      <c r="B78" s="203"/>
      <c r="C78" s="203"/>
      <c r="D78" s="189">
        <v>0</v>
      </c>
      <c r="E78" s="107">
        <f t="shared" si="1"/>
        <v>1</v>
      </c>
      <c r="F78" s="7" t="str">
        <f>VLOOKUP(E78,'Radiation Sickness'!$B$5:$F$12,4,TRUE)</f>
        <v>1. Elevated</v>
      </c>
    </row>
    <row r="79" spans="2:6" ht="12.75">
      <c r="B79" s="203"/>
      <c r="C79" s="203"/>
      <c r="D79" s="189">
        <v>0</v>
      </c>
      <c r="E79" s="107">
        <f t="shared" si="1"/>
        <v>1</v>
      </c>
      <c r="F79" s="7" t="str">
        <f>VLOOKUP(E79,'Radiation Sickness'!$B$5:$F$12,4,TRUE)</f>
        <v>1. Elevated</v>
      </c>
    </row>
    <row r="80" spans="2:6" ht="12.75">
      <c r="B80" s="203"/>
      <c r="C80" s="203"/>
      <c r="D80" s="189">
        <v>0</v>
      </c>
      <c r="E80" s="107">
        <f t="shared" si="1"/>
        <v>1</v>
      </c>
      <c r="F80" s="7" t="str">
        <f>VLOOKUP(E80,'Radiation Sickness'!$B$5:$F$12,4,TRUE)</f>
        <v>1. Elevated</v>
      </c>
    </row>
    <row r="81" spans="2:6" ht="12.75">
      <c r="B81" s="203"/>
      <c r="C81" s="203"/>
      <c r="D81" s="189">
        <v>0</v>
      </c>
      <c r="E81" s="107">
        <f t="shared" si="1"/>
        <v>1</v>
      </c>
      <c r="F81" s="7" t="str">
        <f>VLOOKUP(E81,'Radiation Sickness'!$B$5:$F$12,4,TRUE)</f>
        <v>1. Elevated</v>
      </c>
    </row>
    <row r="82" spans="2:6" ht="12.75">
      <c r="B82" s="203"/>
      <c r="C82" s="203"/>
      <c r="D82" s="189">
        <v>0</v>
      </c>
      <c r="E82" s="107">
        <f t="shared" si="1"/>
        <v>1</v>
      </c>
      <c r="F82" s="7" t="str">
        <f>VLOOKUP(E82,'Radiation Sickness'!$B$5:$F$12,4,TRUE)</f>
        <v>1. Elevated</v>
      </c>
    </row>
    <row r="83" spans="2:6" ht="12.75">
      <c r="B83" s="203"/>
      <c r="C83" s="203"/>
      <c r="D83" s="189">
        <v>0</v>
      </c>
      <c r="E83" s="107">
        <f t="shared" si="1"/>
        <v>1</v>
      </c>
      <c r="F83" s="7" t="str">
        <f>VLOOKUP(E83,'Radiation Sickness'!$B$5:$F$12,4,TRUE)</f>
        <v>1. Elevated</v>
      </c>
    </row>
    <row r="84" spans="2:6" ht="12.75">
      <c r="B84" s="203"/>
      <c r="C84" s="203"/>
      <c r="D84" s="189">
        <v>0</v>
      </c>
      <c r="E84" s="107">
        <f t="shared" si="1"/>
        <v>1</v>
      </c>
      <c r="F84" s="7" t="str">
        <f>VLOOKUP(E84,'Radiation Sickness'!$B$5:$F$12,4,TRUE)</f>
        <v>1. Elevated</v>
      </c>
    </row>
    <row r="85" spans="2:6" ht="12.75">
      <c r="B85" s="203"/>
      <c r="C85" s="203"/>
      <c r="D85" s="189">
        <v>0</v>
      </c>
      <c r="E85" s="107">
        <f t="shared" si="1"/>
        <v>1</v>
      </c>
      <c r="F85" s="7" t="str">
        <f>VLOOKUP(E85,'Radiation Sickness'!$B$5:$F$12,4,TRUE)</f>
        <v>1. Elevated</v>
      </c>
    </row>
    <row r="86" spans="2:6" ht="12.75">
      <c r="B86" s="203"/>
      <c r="C86" s="203"/>
      <c r="D86" s="189">
        <v>0</v>
      </c>
      <c r="E86" s="107">
        <f t="shared" si="1"/>
        <v>1</v>
      </c>
      <c r="F86" s="7" t="str">
        <f>VLOOKUP(E86,'Radiation Sickness'!$B$5:$F$12,4,TRUE)</f>
        <v>1. Elevated</v>
      </c>
    </row>
    <row r="87" spans="2:6" ht="12.75">
      <c r="B87" s="203"/>
      <c r="C87" s="203"/>
      <c r="D87" s="189">
        <v>0</v>
      </c>
      <c r="E87" s="107">
        <f t="shared" si="1"/>
        <v>1</v>
      </c>
      <c r="F87" s="7" t="str">
        <f>VLOOKUP(E87,'Radiation Sickness'!$B$5:$F$12,4,TRUE)</f>
        <v>1. Elevated</v>
      </c>
    </row>
    <row r="88" spans="2:6" ht="12.75">
      <c r="B88" s="203"/>
      <c r="C88" s="203"/>
      <c r="D88" s="189">
        <v>0</v>
      </c>
      <c r="E88" s="107">
        <f t="shared" si="1"/>
        <v>1</v>
      </c>
      <c r="F88" s="7" t="str">
        <f>VLOOKUP(E88,'Radiation Sickness'!$B$5:$F$12,4,TRUE)</f>
        <v>1. Elevated</v>
      </c>
    </row>
    <row r="89" spans="2:6" ht="12.75">
      <c r="B89" s="203"/>
      <c r="C89" s="203"/>
      <c r="D89" s="189">
        <v>0</v>
      </c>
      <c r="E89" s="107">
        <f t="shared" si="1"/>
        <v>1</v>
      </c>
      <c r="F89" s="7" t="str">
        <f>VLOOKUP(E89,'Radiation Sickness'!$B$5:$F$12,4,TRUE)</f>
        <v>1. Elevated</v>
      </c>
    </row>
    <row r="90" spans="2:6" ht="12.75">
      <c r="B90" s="203"/>
      <c r="C90" s="203"/>
      <c r="D90" s="189">
        <v>0</v>
      </c>
      <c r="E90" s="107">
        <f t="shared" si="1"/>
        <v>1</v>
      </c>
      <c r="F90" s="7" t="str">
        <f>VLOOKUP(E90,'Radiation Sickness'!$B$5:$F$12,4,TRUE)</f>
        <v>1. Elevated</v>
      </c>
    </row>
    <row r="91" spans="2:6" ht="12.75">
      <c r="B91" s="203"/>
      <c r="C91" s="203"/>
      <c r="D91" s="189">
        <v>0</v>
      </c>
      <c r="E91" s="107">
        <f t="shared" si="1"/>
        <v>1</v>
      </c>
      <c r="F91" s="7" t="str">
        <f>VLOOKUP(E91,'Radiation Sickness'!$B$5:$F$12,4,TRUE)</f>
        <v>1. Elevated</v>
      </c>
    </row>
    <row r="92" spans="2:6" ht="12.75">
      <c r="B92" s="203"/>
      <c r="C92" s="203"/>
      <c r="D92" s="189">
        <v>0</v>
      </c>
      <c r="E92" s="107">
        <f t="shared" si="1"/>
        <v>1</v>
      </c>
      <c r="F92" s="7" t="str">
        <f>VLOOKUP(E92,'Radiation Sickness'!$B$5:$F$12,4,TRUE)</f>
        <v>1. Elevated</v>
      </c>
    </row>
    <row r="93" spans="2:6" ht="12.75">
      <c r="B93" s="203"/>
      <c r="C93" s="203"/>
      <c r="D93" s="189">
        <v>0</v>
      </c>
      <c r="E93" s="107">
        <f t="shared" si="1"/>
        <v>1</v>
      </c>
      <c r="F93" s="7" t="str">
        <f>VLOOKUP(E93,'Radiation Sickness'!$B$5:$F$12,4,TRUE)</f>
        <v>1. Elevated</v>
      </c>
    </row>
    <row r="94" spans="2:6" ht="12.75">
      <c r="B94" s="203"/>
      <c r="C94" s="203"/>
      <c r="D94" s="189">
        <v>0</v>
      </c>
      <c r="E94" s="107">
        <f t="shared" si="1"/>
        <v>1</v>
      </c>
      <c r="F94" s="7" t="str">
        <f>VLOOKUP(E94,'Radiation Sickness'!$B$5:$F$12,4,TRUE)</f>
        <v>1. Elevated</v>
      </c>
    </row>
    <row r="95" spans="2:6" ht="12.75">
      <c r="B95" s="203"/>
      <c r="C95" s="203"/>
      <c r="D95" s="189">
        <v>0</v>
      </c>
      <c r="E95" s="107">
        <f t="shared" si="1"/>
        <v>1</v>
      </c>
      <c r="F95" s="7" t="str">
        <f>VLOOKUP(E95,'Radiation Sickness'!$B$5:$F$12,4,TRUE)</f>
        <v>1. Elevated</v>
      </c>
    </row>
    <row r="96" spans="2:6" ht="12.75">
      <c r="B96" s="203"/>
      <c r="C96" s="203"/>
      <c r="D96" s="189">
        <v>0</v>
      </c>
      <c r="E96" s="107">
        <f t="shared" si="1"/>
        <v>1</v>
      </c>
      <c r="F96" s="7" t="str">
        <f>VLOOKUP(E96,'Radiation Sickness'!$B$5:$F$12,4,TRUE)</f>
        <v>1. Elevated</v>
      </c>
    </row>
    <row r="97" spans="2:6" ht="12.75">
      <c r="B97" s="203"/>
      <c r="C97" s="203"/>
      <c r="D97" s="189">
        <v>0</v>
      </c>
      <c r="E97" s="107">
        <f t="shared" si="1"/>
        <v>1</v>
      </c>
      <c r="F97" s="7" t="str">
        <f>VLOOKUP(E97,'Radiation Sickness'!$B$5:$F$12,4,TRUE)</f>
        <v>1. Elevated</v>
      </c>
    </row>
    <row r="98" spans="2:6" ht="12.75">
      <c r="B98" s="203"/>
      <c r="C98" s="203"/>
      <c r="D98" s="189">
        <v>0</v>
      </c>
      <c r="E98" s="107">
        <f t="shared" si="1"/>
        <v>1</v>
      </c>
      <c r="F98" s="7" t="str">
        <f>VLOOKUP(E98,'Radiation Sickness'!$B$5:$F$12,4,TRUE)</f>
        <v>1. Elevated</v>
      </c>
    </row>
    <row r="99" spans="2:6" ht="12.75">
      <c r="B99" s="203"/>
      <c r="C99" s="203"/>
      <c r="D99" s="189">
        <v>0</v>
      </c>
      <c r="E99" s="107">
        <f t="shared" si="1"/>
        <v>1</v>
      </c>
      <c r="F99" s="7" t="str">
        <f>VLOOKUP(E99,'Radiation Sickness'!$B$5:$F$12,4,TRUE)</f>
        <v>1. Elevated</v>
      </c>
    </row>
    <row r="100" spans="2:6" ht="12.75">
      <c r="B100" s="203"/>
      <c r="C100" s="203"/>
      <c r="D100" s="189">
        <v>0</v>
      </c>
      <c r="E100" s="107">
        <f t="shared" si="1"/>
        <v>1</v>
      </c>
      <c r="F100" s="7" t="str">
        <f>VLOOKUP(E100,'Radiation Sickness'!$B$5:$F$12,4,TRUE)</f>
        <v>1. Elevated</v>
      </c>
    </row>
    <row r="101" spans="2:6" ht="12.75">
      <c r="B101" s="203"/>
      <c r="C101" s="203"/>
      <c r="D101" s="189">
        <v>0</v>
      </c>
      <c r="E101" s="107">
        <f t="shared" si="1"/>
        <v>1</v>
      </c>
      <c r="F101" s="7" t="str">
        <f>VLOOKUP(E101,'Radiation Sickness'!$B$5:$F$12,4,TRUE)</f>
        <v>1. Elevated</v>
      </c>
    </row>
    <row r="102" spans="2:6" ht="12.75">
      <c r="B102" s="203"/>
      <c r="C102" s="203"/>
      <c r="D102" s="189">
        <v>0</v>
      </c>
      <c r="E102" s="107">
        <f t="shared" si="1"/>
        <v>1</v>
      </c>
      <c r="F102" s="7" t="str">
        <f>VLOOKUP(E102,'Radiation Sickness'!$B$5:$F$12,4,TRUE)</f>
        <v>1. Elevated</v>
      </c>
    </row>
    <row r="103" spans="2:6" ht="12.75">
      <c r="B103" s="203"/>
      <c r="C103" s="203"/>
      <c r="D103" s="189">
        <v>0</v>
      </c>
      <c r="E103" s="107">
        <f t="shared" si="1"/>
        <v>1</v>
      </c>
      <c r="F103" s="7" t="str">
        <f>VLOOKUP(E103,'Radiation Sickness'!$B$5:$F$12,4,TRUE)</f>
        <v>1. Elevated</v>
      </c>
    </row>
    <row r="104" spans="2:6" ht="12.75">
      <c r="B104" s="203"/>
      <c r="C104" s="203"/>
      <c r="D104" s="189">
        <v>0</v>
      </c>
      <c r="E104" s="107">
        <f t="shared" si="1"/>
        <v>1</v>
      </c>
      <c r="F104" s="7" t="str">
        <f>VLOOKUP(E104,'Radiation Sickness'!$B$5:$F$12,4,TRUE)</f>
        <v>1. Elevated</v>
      </c>
    </row>
    <row r="105" spans="2:6" ht="12.75">
      <c r="B105" s="203"/>
      <c r="C105" s="203"/>
      <c r="D105" s="189">
        <v>0</v>
      </c>
      <c r="E105" s="107">
        <f t="shared" si="1"/>
        <v>1</v>
      </c>
      <c r="F105" s="7" t="str">
        <f>VLOOKUP(E105,'Radiation Sickness'!$B$5:$F$12,4,TRUE)</f>
        <v>1. Elevated</v>
      </c>
    </row>
    <row r="106" spans="2:6" ht="12.75">
      <c r="B106" s="203"/>
      <c r="C106" s="203"/>
      <c r="D106" s="189">
        <v>0</v>
      </c>
      <c r="E106" s="107">
        <f t="shared" si="1"/>
        <v>1</v>
      </c>
      <c r="F106" s="7" t="str">
        <f>VLOOKUP(E106,'Radiation Sickness'!$B$5:$F$12,4,TRUE)</f>
        <v>1. Elevated</v>
      </c>
    </row>
    <row r="107" spans="2:6" ht="12.75">
      <c r="B107" s="203"/>
      <c r="C107" s="203"/>
      <c r="D107" s="189">
        <v>0</v>
      </c>
      <c r="E107" s="107">
        <f t="shared" si="1"/>
        <v>1</v>
      </c>
      <c r="F107" s="7" t="str">
        <f>VLOOKUP(E107,'Radiation Sickness'!$B$5:$F$12,4,TRUE)</f>
        <v>1. Elevated</v>
      </c>
    </row>
    <row r="108" spans="2:6" ht="12.75">
      <c r="B108" s="203"/>
      <c r="C108" s="203"/>
      <c r="D108" s="189">
        <v>0</v>
      </c>
      <c r="E108" s="107">
        <f t="shared" si="1"/>
        <v>1</v>
      </c>
      <c r="F108" s="7" t="str">
        <f>VLOOKUP(E108,'Radiation Sickness'!$B$5:$F$12,4,TRUE)</f>
        <v>1. Elevated</v>
      </c>
    </row>
    <row r="109" spans="2:6" ht="12.75">
      <c r="B109" s="203"/>
      <c r="C109" s="203"/>
      <c r="D109" s="189">
        <v>0</v>
      </c>
      <c r="E109" s="107">
        <f t="shared" si="1"/>
        <v>1</v>
      </c>
      <c r="F109" s="7" t="str">
        <f>VLOOKUP(E109,'Radiation Sickness'!$B$5:$F$12,4,TRUE)</f>
        <v>1. Elevated</v>
      </c>
    </row>
    <row r="110" spans="2:6" ht="12.75">
      <c r="B110" s="203"/>
      <c r="C110" s="203"/>
      <c r="D110" s="189">
        <v>0</v>
      </c>
      <c r="E110" s="107">
        <f t="shared" si="1"/>
        <v>1</v>
      </c>
      <c r="F110" s="7" t="str">
        <f>VLOOKUP(E110,'Radiation Sickness'!$B$5:$F$12,4,TRUE)</f>
        <v>1. Elevated</v>
      </c>
    </row>
    <row r="111" spans="2:6" ht="12.75">
      <c r="B111" s="203"/>
      <c r="C111" s="203"/>
      <c r="D111" s="189">
        <v>0</v>
      </c>
      <c r="E111" s="107">
        <f t="shared" si="1"/>
        <v>1</v>
      </c>
      <c r="F111" s="7" t="str">
        <f>VLOOKUP(E111,'Radiation Sickness'!$B$5:$F$12,4,TRUE)</f>
        <v>1. Elevated</v>
      </c>
    </row>
    <row r="112" spans="2:6" ht="12.75">
      <c r="B112" s="203"/>
      <c r="C112" s="203"/>
      <c r="D112" s="189">
        <v>0</v>
      </c>
      <c r="E112" s="107">
        <f t="shared" si="1"/>
        <v>1</v>
      </c>
      <c r="F112" s="7" t="str">
        <f>VLOOKUP(E112,'Radiation Sickness'!$B$5:$F$12,4,TRUE)</f>
        <v>1. Elevated</v>
      </c>
    </row>
    <row r="113" spans="2:6" ht="12.75">
      <c r="B113" s="203"/>
      <c r="C113" s="203"/>
      <c r="D113" s="189">
        <v>0</v>
      </c>
      <c r="E113" s="107">
        <f t="shared" si="1"/>
        <v>1</v>
      </c>
      <c r="F113" s="7" t="str">
        <f>VLOOKUP(E113,'Radiation Sickness'!$B$5:$F$12,4,TRUE)</f>
        <v>1. Elevated</v>
      </c>
    </row>
    <row r="114" spans="2:6" ht="12.75">
      <c r="B114" s="203"/>
      <c r="C114" s="203"/>
      <c r="D114" s="189">
        <v>0</v>
      </c>
      <c r="E114" s="107">
        <f t="shared" si="1"/>
        <v>1</v>
      </c>
      <c r="F114" s="7" t="str">
        <f>VLOOKUP(E114,'Radiation Sickness'!$B$5:$F$12,4,TRUE)</f>
        <v>1. Elevated</v>
      </c>
    </row>
    <row r="115" spans="2:6" ht="12.75">
      <c r="B115" s="203"/>
      <c r="C115" s="203"/>
      <c r="D115" s="189">
        <v>0</v>
      </c>
      <c r="E115" s="107">
        <f t="shared" si="1"/>
        <v>1</v>
      </c>
      <c r="F115" s="7" t="str">
        <f>VLOOKUP(E115,'Radiation Sickness'!$B$5:$F$12,4,TRUE)</f>
        <v>1. Elevated</v>
      </c>
    </row>
    <row r="116" spans="2:6" ht="12.75">
      <c r="B116" s="203"/>
      <c r="C116" s="203"/>
      <c r="D116" s="189">
        <v>0</v>
      </c>
      <c r="E116" s="107">
        <f t="shared" si="1"/>
        <v>1</v>
      </c>
      <c r="F116" s="7" t="str">
        <f>VLOOKUP(E116,'Radiation Sickness'!$B$5:$F$12,4,TRUE)</f>
        <v>1. Elevated</v>
      </c>
    </row>
    <row r="117" spans="2:6" ht="12.75">
      <c r="B117" s="203"/>
      <c r="C117" s="203"/>
      <c r="D117" s="189">
        <v>0</v>
      </c>
      <c r="E117" s="107">
        <f t="shared" si="1"/>
        <v>1</v>
      </c>
      <c r="F117" s="7" t="str">
        <f>VLOOKUP(E117,'Radiation Sickness'!$B$5:$F$12,4,TRUE)</f>
        <v>1. Elevated</v>
      </c>
    </row>
    <row r="118" spans="2:6" ht="12.75">
      <c r="B118" s="203"/>
      <c r="C118" s="203"/>
      <c r="D118" s="189">
        <v>0</v>
      </c>
      <c r="E118" s="107">
        <f t="shared" si="1"/>
        <v>1</v>
      </c>
      <c r="F118" s="7" t="str">
        <f>VLOOKUP(E118,'Radiation Sickness'!$B$5:$F$12,4,TRUE)</f>
        <v>1. Elevated</v>
      </c>
    </row>
    <row r="119" spans="2:6" ht="12.75">
      <c r="B119" s="203"/>
      <c r="C119" s="203"/>
      <c r="D119" s="189">
        <v>0</v>
      </c>
      <c r="E119" s="107">
        <f t="shared" si="1"/>
        <v>1</v>
      </c>
      <c r="F119" s="7" t="str">
        <f>VLOOKUP(E119,'Radiation Sickness'!$B$5:$F$12,4,TRUE)</f>
        <v>1. Elevated</v>
      </c>
    </row>
    <row r="120" spans="2:6" ht="12.75">
      <c r="B120" s="203"/>
      <c r="C120" s="203"/>
      <c r="D120" s="189">
        <v>0</v>
      </c>
      <c r="E120" s="107">
        <f t="shared" si="1"/>
        <v>1</v>
      </c>
      <c r="F120" s="7" t="str">
        <f>VLOOKUP(E120,'Radiation Sickness'!$B$5:$F$12,4,TRUE)</f>
        <v>1. Elevated</v>
      </c>
    </row>
    <row r="121" spans="2:6" ht="12.75">
      <c r="B121" s="203"/>
      <c r="C121" s="203"/>
      <c r="D121" s="189">
        <v>0</v>
      </c>
      <c r="E121" s="107">
        <f t="shared" si="1"/>
        <v>1</v>
      </c>
      <c r="F121" s="7" t="str">
        <f>VLOOKUP(E121,'Radiation Sickness'!$B$5:$F$12,4,TRUE)</f>
        <v>1. Elevated</v>
      </c>
    </row>
    <row r="122" spans="2:6" ht="12.75">
      <c r="B122" s="203"/>
      <c r="C122" s="203"/>
      <c r="D122" s="189">
        <v>0</v>
      </c>
      <c r="E122" s="107">
        <f t="shared" si="1"/>
        <v>1</v>
      </c>
      <c r="F122" s="7" t="str">
        <f>VLOOKUP(E122,'Radiation Sickness'!$B$5:$F$12,4,TRUE)</f>
        <v>1. Elevated</v>
      </c>
    </row>
    <row r="123" spans="2:6" ht="12.75">
      <c r="B123" s="203"/>
      <c r="C123" s="203"/>
      <c r="D123" s="189">
        <v>0</v>
      </c>
      <c r="E123" s="107">
        <f t="shared" si="1"/>
        <v>1</v>
      </c>
      <c r="F123" s="7" t="str">
        <f>VLOOKUP(E123,'Radiation Sickness'!$B$5:$F$12,4,TRUE)</f>
        <v>1. Elevated</v>
      </c>
    </row>
    <row r="124" spans="2:6" ht="12.75">
      <c r="B124" s="203"/>
      <c r="C124" s="203"/>
      <c r="D124" s="189">
        <v>0</v>
      </c>
      <c r="E124" s="107">
        <f t="shared" si="1"/>
        <v>1</v>
      </c>
      <c r="F124" s="7" t="str">
        <f>VLOOKUP(E124,'Radiation Sickness'!$B$5:$F$12,4,TRUE)</f>
        <v>1. Elevated</v>
      </c>
    </row>
    <row r="125" spans="2:6" ht="12.75">
      <c r="B125" s="203"/>
      <c r="C125" s="203"/>
      <c r="D125" s="189">
        <v>0</v>
      </c>
      <c r="E125" s="107">
        <f t="shared" si="1"/>
        <v>1</v>
      </c>
      <c r="F125" s="7" t="str">
        <f>VLOOKUP(E125,'Radiation Sickness'!$B$5:$F$12,4,TRUE)</f>
        <v>1. Elevated</v>
      </c>
    </row>
    <row r="126" spans="2:6" ht="12.75">
      <c r="B126" s="203"/>
      <c r="C126" s="203"/>
      <c r="D126" s="189">
        <v>0</v>
      </c>
      <c r="E126" s="107">
        <f t="shared" si="1"/>
        <v>1</v>
      </c>
      <c r="F126" s="7" t="str">
        <f>VLOOKUP(E126,'Radiation Sickness'!$B$5:$F$12,4,TRUE)</f>
        <v>1. Elevated</v>
      </c>
    </row>
    <row r="127" spans="2:6" ht="12.75">
      <c r="B127" s="203"/>
      <c r="C127" s="203"/>
      <c r="D127" s="189">
        <v>0</v>
      </c>
      <c r="E127" s="107">
        <f t="shared" si="1"/>
        <v>1</v>
      </c>
      <c r="F127" s="7" t="str">
        <f>VLOOKUP(E127,'Radiation Sickness'!$B$5:$F$12,4,TRUE)</f>
        <v>1. Elevated</v>
      </c>
    </row>
    <row r="128" spans="2:6" ht="12.75">
      <c r="B128" s="203"/>
      <c r="C128" s="203"/>
      <c r="D128" s="189">
        <v>0</v>
      </c>
      <c r="E128" s="107">
        <f t="shared" si="1"/>
        <v>1</v>
      </c>
      <c r="F128" s="7" t="str">
        <f>VLOOKUP(E128,'Radiation Sickness'!$B$5:$F$12,4,TRUE)</f>
        <v>1. Elevated</v>
      </c>
    </row>
    <row r="129" spans="2:6" ht="12.75">
      <c r="B129" s="203"/>
      <c r="C129" s="203"/>
      <c r="D129" s="189">
        <v>0</v>
      </c>
      <c r="E129" s="107">
        <f t="shared" si="1"/>
        <v>1</v>
      </c>
      <c r="F129" s="7" t="str">
        <f>VLOOKUP(E129,'Radiation Sickness'!$B$5:$F$12,4,TRUE)</f>
        <v>1. Elevated</v>
      </c>
    </row>
    <row r="130" spans="2:6" ht="12.75">
      <c r="B130" s="203"/>
      <c r="C130" s="203"/>
      <c r="D130" s="189">
        <v>0</v>
      </c>
      <c r="E130" s="107">
        <f t="shared" si="1"/>
        <v>1</v>
      </c>
      <c r="F130" s="7" t="str">
        <f>VLOOKUP(E130,'Radiation Sickness'!$B$5:$F$12,4,TRUE)</f>
        <v>1. Elevated</v>
      </c>
    </row>
    <row r="131" spans="2:6" ht="12.75">
      <c r="B131" s="203"/>
      <c r="C131" s="203"/>
      <c r="D131" s="189">
        <v>0</v>
      </c>
      <c r="E131" s="107">
        <f t="shared" si="1"/>
        <v>1</v>
      </c>
      <c r="F131" s="7" t="str">
        <f>VLOOKUP(E131,'Radiation Sickness'!$B$5:$F$12,4,TRUE)</f>
        <v>1. Elevated</v>
      </c>
    </row>
    <row r="132" spans="2:6" ht="12.75">
      <c r="B132" s="203"/>
      <c r="C132" s="203"/>
      <c r="D132" s="189">
        <v>0</v>
      </c>
      <c r="E132" s="107">
        <f t="shared" si="1"/>
        <v>1</v>
      </c>
      <c r="F132" s="7" t="str">
        <f>VLOOKUP(E132,'Radiation Sickness'!$B$5:$F$12,4,TRUE)</f>
        <v>1. Elevated</v>
      </c>
    </row>
    <row r="133" spans="2:6" ht="12.75">
      <c r="B133" s="203"/>
      <c r="C133" s="203"/>
      <c r="D133" s="189">
        <v>0</v>
      </c>
      <c r="E133" s="107">
        <f t="shared" si="1"/>
        <v>1</v>
      </c>
      <c r="F133" s="7" t="str">
        <f>VLOOKUP(E133,'Radiation Sickness'!$B$5:$F$12,4,TRUE)</f>
        <v>1. Elevated</v>
      </c>
    </row>
    <row r="134" spans="2:6" ht="12.75">
      <c r="B134" s="203"/>
      <c r="C134" s="203"/>
      <c r="D134" s="189">
        <v>0</v>
      </c>
      <c r="E134" s="107">
        <f t="shared" si="1"/>
        <v>1</v>
      </c>
      <c r="F134" s="7" t="str">
        <f>VLOOKUP(E134,'Radiation Sickness'!$B$5:$F$12,4,TRUE)</f>
        <v>1. Elevated</v>
      </c>
    </row>
    <row r="135" spans="2:6" ht="12.75">
      <c r="B135" s="203"/>
      <c r="C135" s="203"/>
      <c r="D135" s="189">
        <v>0</v>
      </c>
      <c r="E135" s="107">
        <f t="shared" si="1"/>
        <v>1</v>
      </c>
      <c r="F135" s="7" t="str">
        <f>VLOOKUP(E135,'Radiation Sickness'!$B$5:$F$12,4,TRUE)</f>
        <v>1. Elevated</v>
      </c>
    </row>
    <row r="136" spans="2:6" ht="12.75">
      <c r="B136" s="203"/>
      <c r="C136" s="203"/>
      <c r="D136" s="189">
        <v>0</v>
      </c>
      <c r="E136" s="107">
        <f t="shared" si="1"/>
        <v>1</v>
      </c>
      <c r="F136" s="7" t="str">
        <f>VLOOKUP(E136,'Radiation Sickness'!$B$5:$F$12,4,TRUE)</f>
        <v>1. Elevated</v>
      </c>
    </row>
    <row r="137" spans="2:6" ht="12.75">
      <c r="B137" s="203"/>
      <c r="C137" s="203"/>
      <c r="D137" s="189">
        <v>0</v>
      </c>
      <c r="E137" s="107">
        <f t="shared" si="1"/>
        <v>1</v>
      </c>
      <c r="F137" s="7" t="str">
        <f>VLOOKUP(E137,'Radiation Sickness'!$B$5:$F$12,4,TRUE)</f>
        <v>1. Elevated</v>
      </c>
    </row>
    <row r="138" spans="2:6" ht="12.75">
      <c r="B138" s="203"/>
      <c r="C138" s="203"/>
      <c r="D138" s="189">
        <v>0</v>
      </c>
      <c r="E138" s="107">
        <f aca="true" t="shared" si="2" ref="E138:E201">E137+D138</f>
        <v>1</v>
      </c>
      <c r="F138" s="7" t="str">
        <f>VLOOKUP(E138,'Radiation Sickness'!$B$5:$F$12,4,TRUE)</f>
        <v>1. Elevated</v>
      </c>
    </row>
    <row r="139" spans="2:6" ht="12.75">
      <c r="B139" s="203"/>
      <c r="C139" s="203"/>
      <c r="D139" s="189">
        <v>0</v>
      </c>
      <c r="E139" s="107">
        <f t="shared" si="2"/>
        <v>1</v>
      </c>
      <c r="F139" s="7" t="str">
        <f>VLOOKUP(E139,'Radiation Sickness'!$B$5:$F$12,4,TRUE)</f>
        <v>1. Elevated</v>
      </c>
    </row>
    <row r="140" spans="2:6" ht="12.75">
      <c r="B140" s="203"/>
      <c r="C140" s="203"/>
      <c r="D140" s="189">
        <v>0</v>
      </c>
      <c r="E140" s="107">
        <f t="shared" si="2"/>
        <v>1</v>
      </c>
      <c r="F140" s="7" t="str">
        <f>VLOOKUP(E140,'Radiation Sickness'!$B$5:$F$12,4,TRUE)</f>
        <v>1. Elevated</v>
      </c>
    </row>
    <row r="141" spans="2:6" ht="12.75">
      <c r="B141" s="203"/>
      <c r="C141" s="203"/>
      <c r="D141" s="189">
        <v>0</v>
      </c>
      <c r="E141" s="107">
        <f t="shared" si="2"/>
        <v>1</v>
      </c>
      <c r="F141" s="7" t="str">
        <f>VLOOKUP(E141,'Radiation Sickness'!$B$5:$F$12,4,TRUE)</f>
        <v>1. Elevated</v>
      </c>
    </row>
    <row r="142" spans="2:6" ht="12.75">
      <c r="B142" s="203"/>
      <c r="C142" s="203"/>
      <c r="D142" s="189">
        <v>0</v>
      </c>
      <c r="E142" s="107">
        <f t="shared" si="2"/>
        <v>1</v>
      </c>
      <c r="F142" s="7" t="str">
        <f>VLOOKUP(E142,'Radiation Sickness'!$B$5:$F$12,4,TRUE)</f>
        <v>1. Elevated</v>
      </c>
    </row>
    <row r="143" spans="2:6" ht="12.75">
      <c r="B143" s="203"/>
      <c r="C143" s="203"/>
      <c r="D143" s="189">
        <v>0</v>
      </c>
      <c r="E143" s="107">
        <f t="shared" si="2"/>
        <v>1</v>
      </c>
      <c r="F143" s="7" t="str">
        <f>VLOOKUP(E143,'Radiation Sickness'!$B$5:$F$12,4,TRUE)</f>
        <v>1. Elevated</v>
      </c>
    </row>
    <row r="144" spans="2:6" ht="12.75">
      <c r="B144" s="203"/>
      <c r="C144" s="203"/>
      <c r="D144" s="189">
        <v>0</v>
      </c>
      <c r="E144" s="107">
        <f t="shared" si="2"/>
        <v>1</v>
      </c>
      <c r="F144" s="7" t="str">
        <f>VLOOKUP(E144,'Radiation Sickness'!$B$5:$F$12,4,TRUE)</f>
        <v>1. Elevated</v>
      </c>
    </row>
    <row r="145" spans="2:6" ht="12.75">
      <c r="B145" s="203"/>
      <c r="C145" s="203"/>
      <c r="D145" s="189">
        <v>0</v>
      </c>
      <c r="E145" s="107">
        <f t="shared" si="2"/>
        <v>1</v>
      </c>
      <c r="F145" s="7" t="str">
        <f>VLOOKUP(E145,'Radiation Sickness'!$B$5:$F$12,4,TRUE)</f>
        <v>1. Elevated</v>
      </c>
    </row>
    <row r="146" spans="2:6" ht="12.75">
      <c r="B146" s="203"/>
      <c r="C146" s="203"/>
      <c r="D146" s="189">
        <v>0</v>
      </c>
      <c r="E146" s="107">
        <f t="shared" si="2"/>
        <v>1</v>
      </c>
      <c r="F146" s="7" t="str">
        <f>VLOOKUP(E146,'Radiation Sickness'!$B$5:$F$12,4,TRUE)</f>
        <v>1. Elevated</v>
      </c>
    </row>
    <row r="147" spans="2:6" ht="12.75">
      <c r="B147" s="203"/>
      <c r="C147" s="203"/>
      <c r="D147" s="189">
        <v>0</v>
      </c>
      <c r="E147" s="107">
        <f t="shared" si="2"/>
        <v>1</v>
      </c>
      <c r="F147" s="7" t="str">
        <f>VLOOKUP(E147,'Radiation Sickness'!$B$5:$F$12,4,TRUE)</f>
        <v>1. Elevated</v>
      </c>
    </row>
    <row r="148" spans="2:6" ht="12.75">
      <c r="B148" s="203"/>
      <c r="C148" s="203"/>
      <c r="D148" s="189">
        <v>0</v>
      </c>
      <c r="E148" s="107">
        <f t="shared" si="2"/>
        <v>1</v>
      </c>
      <c r="F148" s="7" t="str">
        <f>VLOOKUP(E148,'Radiation Sickness'!$B$5:$F$12,4,TRUE)</f>
        <v>1. Elevated</v>
      </c>
    </row>
    <row r="149" spans="2:6" ht="12.75">
      <c r="B149" s="203"/>
      <c r="C149" s="203"/>
      <c r="D149" s="189">
        <v>0</v>
      </c>
      <c r="E149" s="107">
        <f t="shared" si="2"/>
        <v>1</v>
      </c>
      <c r="F149" s="7" t="str">
        <f>VLOOKUP(E149,'Radiation Sickness'!$B$5:$F$12,4,TRUE)</f>
        <v>1. Elevated</v>
      </c>
    </row>
    <row r="150" spans="2:6" ht="12.75">
      <c r="B150" s="203"/>
      <c r="C150" s="203"/>
      <c r="D150" s="189">
        <v>0</v>
      </c>
      <c r="E150" s="107">
        <f t="shared" si="2"/>
        <v>1</v>
      </c>
      <c r="F150" s="7" t="str">
        <f>VLOOKUP(E150,'Radiation Sickness'!$B$5:$F$12,4,TRUE)</f>
        <v>1. Elevated</v>
      </c>
    </row>
    <row r="151" spans="2:6" ht="12.75">
      <c r="B151" s="203"/>
      <c r="C151" s="203"/>
      <c r="D151" s="189">
        <v>0</v>
      </c>
      <c r="E151" s="107">
        <f t="shared" si="2"/>
        <v>1</v>
      </c>
      <c r="F151" s="7" t="str">
        <f>VLOOKUP(E151,'Radiation Sickness'!$B$5:$F$12,4,TRUE)</f>
        <v>1. Elevated</v>
      </c>
    </row>
    <row r="152" spans="2:6" ht="12.75">
      <c r="B152" s="203"/>
      <c r="C152" s="203"/>
      <c r="D152" s="189">
        <v>0</v>
      </c>
      <c r="E152" s="107">
        <f t="shared" si="2"/>
        <v>1</v>
      </c>
      <c r="F152" s="7" t="str">
        <f>VLOOKUP(E152,'Radiation Sickness'!$B$5:$F$12,4,TRUE)</f>
        <v>1. Elevated</v>
      </c>
    </row>
    <row r="153" spans="2:6" ht="12.75">
      <c r="B153" s="203"/>
      <c r="C153" s="203"/>
      <c r="D153" s="189">
        <v>0</v>
      </c>
      <c r="E153" s="107">
        <f t="shared" si="2"/>
        <v>1</v>
      </c>
      <c r="F153" s="7" t="str">
        <f>VLOOKUP(E153,'Radiation Sickness'!$B$5:$F$12,4,TRUE)</f>
        <v>1. Elevated</v>
      </c>
    </row>
    <row r="154" spans="2:6" ht="12.75">
      <c r="B154" s="203"/>
      <c r="C154" s="203"/>
      <c r="D154" s="189">
        <v>0</v>
      </c>
      <c r="E154" s="107">
        <f t="shared" si="2"/>
        <v>1</v>
      </c>
      <c r="F154" s="7" t="str">
        <f>VLOOKUP(E154,'Radiation Sickness'!$B$5:$F$12,4,TRUE)</f>
        <v>1. Elevated</v>
      </c>
    </row>
    <row r="155" spans="2:6" ht="12.75">
      <c r="B155" s="203"/>
      <c r="C155" s="203"/>
      <c r="D155" s="189">
        <v>0</v>
      </c>
      <c r="E155" s="107">
        <f t="shared" si="2"/>
        <v>1</v>
      </c>
      <c r="F155" s="7" t="str">
        <f>VLOOKUP(E155,'Radiation Sickness'!$B$5:$F$12,4,TRUE)</f>
        <v>1. Elevated</v>
      </c>
    </row>
    <row r="156" spans="2:6" ht="12.75">
      <c r="B156" s="203"/>
      <c r="C156" s="203"/>
      <c r="D156" s="189">
        <v>0</v>
      </c>
      <c r="E156" s="107">
        <f t="shared" si="2"/>
        <v>1</v>
      </c>
      <c r="F156" s="7" t="str">
        <f>VLOOKUP(E156,'Radiation Sickness'!$B$5:$F$12,4,TRUE)</f>
        <v>1. Elevated</v>
      </c>
    </row>
    <row r="157" spans="2:6" ht="12.75">
      <c r="B157" s="203"/>
      <c r="C157" s="203"/>
      <c r="D157" s="189">
        <v>0</v>
      </c>
      <c r="E157" s="107">
        <f t="shared" si="2"/>
        <v>1</v>
      </c>
      <c r="F157" s="7" t="str">
        <f>VLOOKUP(E157,'Radiation Sickness'!$B$5:$F$12,4,TRUE)</f>
        <v>1. Elevated</v>
      </c>
    </row>
    <row r="158" spans="2:6" ht="12.75">
      <c r="B158" s="203"/>
      <c r="C158" s="203"/>
      <c r="D158" s="189">
        <v>0</v>
      </c>
      <c r="E158" s="107">
        <f t="shared" si="2"/>
        <v>1</v>
      </c>
      <c r="F158" s="7" t="str">
        <f>VLOOKUP(E158,'Radiation Sickness'!$B$5:$F$12,4,TRUE)</f>
        <v>1. Elevated</v>
      </c>
    </row>
    <row r="159" spans="2:6" ht="12.75">
      <c r="B159" s="203"/>
      <c r="C159" s="203"/>
      <c r="D159" s="189">
        <v>0</v>
      </c>
      <c r="E159" s="107">
        <f t="shared" si="2"/>
        <v>1</v>
      </c>
      <c r="F159" s="7" t="str">
        <f>VLOOKUP(E159,'Radiation Sickness'!$B$5:$F$12,4,TRUE)</f>
        <v>1. Elevated</v>
      </c>
    </row>
    <row r="160" spans="2:6" ht="12.75">
      <c r="B160" s="203"/>
      <c r="C160" s="203"/>
      <c r="D160" s="189">
        <v>0</v>
      </c>
      <c r="E160" s="107">
        <f t="shared" si="2"/>
        <v>1</v>
      </c>
      <c r="F160" s="7" t="str">
        <f>VLOOKUP(E160,'Radiation Sickness'!$B$5:$F$12,4,TRUE)</f>
        <v>1. Elevated</v>
      </c>
    </row>
    <row r="161" spans="2:6" ht="12.75">
      <c r="B161" s="203"/>
      <c r="C161" s="203"/>
      <c r="D161" s="189">
        <v>0</v>
      </c>
      <c r="E161" s="107">
        <f t="shared" si="2"/>
        <v>1</v>
      </c>
      <c r="F161" s="7" t="str">
        <f>VLOOKUP(E161,'Radiation Sickness'!$B$5:$F$12,4,TRUE)</f>
        <v>1. Elevated</v>
      </c>
    </row>
    <row r="162" spans="2:6" ht="12.75">
      <c r="B162" s="203"/>
      <c r="C162" s="203"/>
      <c r="D162" s="189">
        <v>0</v>
      </c>
      <c r="E162" s="107">
        <f t="shared" si="2"/>
        <v>1</v>
      </c>
      <c r="F162" s="7" t="str">
        <f>VLOOKUP(E162,'Radiation Sickness'!$B$5:$F$12,4,TRUE)</f>
        <v>1. Elevated</v>
      </c>
    </row>
    <row r="163" spans="2:6" ht="12.75">
      <c r="B163" s="203"/>
      <c r="C163" s="203"/>
      <c r="D163" s="189">
        <v>0</v>
      </c>
      <c r="E163" s="107">
        <f t="shared" si="2"/>
        <v>1</v>
      </c>
      <c r="F163" s="7" t="str">
        <f>VLOOKUP(E163,'Radiation Sickness'!$B$5:$F$12,4,TRUE)</f>
        <v>1. Elevated</v>
      </c>
    </row>
    <row r="164" spans="2:6" ht="12.75">
      <c r="B164" s="203"/>
      <c r="C164" s="203"/>
      <c r="D164" s="189">
        <v>0</v>
      </c>
      <c r="E164" s="107">
        <f t="shared" si="2"/>
        <v>1</v>
      </c>
      <c r="F164" s="7" t="str">
        <f>VLOOKUP(E164,'Radiation Sickness'!$B$5:$F$12,4,TRUE)</f>
        <v>1. Elevated</v>
      </c>
    </row>
    <row r="165" spans="2:6" ht="12.75">
      <c r="B165" s="203"/>
      <c r="C165" s="203"/>
      <c r="D165" s="189">
        <v>0</v>
      </c>
      <c r="E165" s="107">
        <f t="shared" si="2"/>
        <v>1</v>
      </c>
      <c r="F165" s="7" t="str">
        <f>VLOOKUP(E165,'Radiation Sickness'!$B$5:$F$12,4,TRUE)</f>
        <v>1. Elevated</v>
      </c>
    </row>
    <row r="166" spans="2:6" ht="12.75">
      <c r="B166" s="203"/>
      <c r="C166" s="203"/>
      <c r="D166" s="189">
        <v>0</v>
      </c>
      <c r="E166" s="107">
        <f t="shared" si="2"/>
        <v>1</v>
      </c>
      <c r="F166" s="7" t="str">
        <f>VLOOKUP(E166,'Radiation Sickness'!$B$5:$F$12,4,TRUE)</f>
        <v>1. Elevated</v>
      </c>
    </row>
    <row r="167" spans="2:6" ht="12.75">
      <c r="B167" s="203"/>
      <c r="C167" s="203"/>
      <c r="D167" s="189">
        <v>0</v>
      </c>
      <c r="E167" s="107">
        <f t="shared" si="2"/>
        <v>1</v>
      </c>
      <c r="F167" s="7" t="str">
        <f>VLOOKUP(E167,'Radiation Sickness'!$B$5:$F$12,4,TRUE)</f>
        <v>1. Elevated</v>
      </c>
    </row>
    <row r="168" spans="2:6" ht="12.75">
      <c r="B168" s="203"/>
      <c r="C168" s="203"/>
      <c r="D168" s="189">
        <v>0</v>
      </c>
      <c r="E168" s="107">
        <f t="shared" si="2"/>
        <v>1</v>
      </c>
      <c r="F168" s="7" t="str">
        <f>VLOOKUP(E168,'Radiation Sickness'!$B$5:$F$12,4,TRUE)</f>
        <v>1. Elevated</v>
      </c>
    </row>
    <row r="169" spans="2:6" ht="12.75">
      <c r="B169" s="203"/>
      <c r="C169" s="203"/>
      <c r="D169" s="189">
        <v>0</v>
      </c>
      <c r="E169" s="107">
        <f t="shared" si="2"/>
        <v>1</v>
      </c>
      <c r="F169" s="7" t="str">
        <f>VLOOKUP(E169,'Radiation Sickness'!$B$5:$F$12,4,TRUE)</f>
        <v>1. Elevated</v>
      </c>
    </row>
    <row r="170" spans="2:6" ht="12.75">
      <c r="B170" s="203"/>
      <c r="C170" s="203"/>
      <c r="D170" s="189">
        <v>0</v>
      </c>
      <c r="E170" s="107">
        <f t="shared" si="2"/>
        <v>1</v>
      </c>
      <c r="F170" s="7" t="str">
        <f>VLOOKUP(E170,'Radiation Sickness'!$B$5:$F$12,4,TRUE)</f>
        <v>1. Elevated</v>
      </c>
    </row>
    <row r="171" spans="2:6" ht="12.75">
      <c r="B171" s="203"/>
      <c r="C171" s="203"/>
      <c r="D171" s="189">
        <v>0</v>
      </c>
      <c r="E171" s="107">
        <f t="shared" si="2"/>
        <v>1</v>
      </c>
      <c r="F171" s="7" t="str">
        <f>VLOOKUP(E171,'Radiation Sickness'!$B$5:$F$12,4,TRUE)</f>
        <v>1. Elevated</v>
      </c>
    </row>
    <row r="172" spans="2:6" ht="12.75">
      <c r="B172" s="203"/>
      <c r="C172" s="203"/>
      <c r="D172" s="189">
        <v>0</v>
      </c>
      <c r="E172" s="107">
        <f t="shared" si="2"/>
        <v>1</v>
      </c>
      <c r="F172" s="7" t="str">
        <f>VLOOKUP(E172,'Radiation Sickness'!$B$5:$F$12,4,TRUE)</f>
        <v>1. Elevated</v>
      </c>
    </row>
    <row r="173" spans="2:6" ht="12.75">
      <c r="B173" s="203"/>
      <c r="C173" s="203"/>
      <c r="D173" s="189">
        <v>0</v>
      </c>
      <c r="E173" s="107">
        <f t="shared" si="2"/>
        <v>1</v>
      </c>
      <c r="F173" s="7" t="str">
        <f>VLOOKUP(E173,'Radiation Sickness'!$B$5:$F$12,4,TRUE)</f>
        <v>1. Elevated</v>
      </c>
    </row>
    <row r="174" spans="2:6" ht="12.75">
      <c r="B174" s="203"/>
      <c r="C174" s="203"/>
      <c r="D174" s="189">
        <v>0</v>
      </c>
      <c r="E174" s="107">
        <f t="shared" si="2"/>
        <v>1</v>
      </c>
      <c r="F174" s="7" t="str">
        <f>VLOOKUP(E174,'Radiation Sickness'!$B$5:$F$12,4,TRUE)</f>
        <v>1. Elevated</v>
      </c>
    </row>
    <row r="175" spans="2:6" ht="12.75">
      <c r="B175" s="203"/>
      <c r="C175" s="203"/>
      <c r="D175" s="189">
        <v>0</v>
      </c>
      <c r="E175" s="107">
        <f t="shared" si="2"/>
        <v>1</v>
      </c>
      <c r="F175" s="7" t="str">
        <f>VLOOKUP(E175,'Radiation Sickness'!$B$5:$F$12,4,TRUE)</f>
        <v>1. Elevated</v>
      </c>
    </row>
    <row r="176" spans="2:6" ht="12.75">
      <c r="B176" s="203"/>
      <c r="C176" s="203"/>
      <c r="D176" s="189">
        <v>0</v>
      </c>
      <c r="E176" s="107">
        <f t="shared" si="2"/>
        <v>1</v>
      </c>
      <c r="F176" s="7" t="str">
        <f>VLOOKUP(E176,'Radiation Sickness'!$B$5:$F$12,4,TRUE)</f>
        <v>1. Elevated</v>
      </c>
    </row>
    <row r="177" spans="2:6" ht="12.75">
      <c r="B177" s="203"/>
      <c r="C177" s="203"/>
      <c r="D177" s="189">
        <v>0</v>
      </c>
      <c r="E177" s="107">
        <f t="shared" si="2"/>
        <v>1</v>
      </c>
      <c r="F177" s="7" t="str">
        <f>VLOOKUP(E177,'Radiation Sickness'!$B$5:$F$12,4,TRUE)</f>
        <v>1. Elevated</v>
      </c>
    </row>
    <row r="178" spans="2:6" ht="12.75">
      <c r="B178" s="203"/>
      <c r="C178" s="203"/>
      <c r="D178" s="189">
        <v>0</v>
      </c>
      <c r="E178" s="107">
        <f t="shared" si="2"/>
        <v>1</v>
      </c>
      <c r="F178" s="7" t="str">
        <f>VLOOKUP(E178,'Radiation Sickness'!$B$5:$F$12,4,TRUE)</f>
        <v>1. Elevated</v>
      </c>
    </row>
    <row r="179" spans="2:6" ht="12.75">
      <c r="B179" s="203"/>
      <c r="C179" s="203"/>
      <c r="D179" s="189">
        <v>0</v>
      </c>
      <c r="E179" s="107">
        <f t="shared" si="2"/>
        <v>1</v>
      </c>
      <c r="F179" s="7" t="str">
        <f>VLOOKUP(E179,'Radiation Sickness'!$B$5:$F$12,4,TRUE)</f>
        <v>1. Elevated</v>
      </c>
    </row>
    <row r="180" spans="2:6" ht="12.75">
      <c r="B180" s="203"/>
      <c r="C180" s="203"/>
      <c r="D180" s="189">
        <v>0</v>
      </c>
      <c r="E180" s="107">
        <f t="shared" si="2"/>
        <v>1</v>
      </c>
      <c r="F180" s="7" t="str">
        <f>VLOOKUP(E180,'Radiation Sickness'!$B$5:$F$12,4,TRUE)</f>
        <v>1. Elevated</v>
      </c>
    </row>
    <row r="181" spans="2:6" ht="12.75">
      <c r="B181" s="203"/>
      <c r="C181" s="203"/>
      <c r="D181" s="189">
        <v>0</v>
      </c>
      <c r="E181" s="107">
        <f t="shared" si="2"/>
        <v>1</v>
      </c>
      <c r="F181" s="7" t="str">
        <f>VLOOKUP(E181,'Radiation Sickness'!$B$5:$F$12,4,TRUE)</f>
        <v>1. Elevated</v>
      </c>
    </row>
    <row r="182" spans="2:6" ht="12.75">
      <c r="B182" s="203"/>
      <c r="C182" s="203"/>
      <c r="D182" s="189">
        <v>0</v>
      </c>
      <c r="E182" s="107">
        <f t="shared" si="2"/>
        <v>1</v>
      </c>
      <c r="F182" s="7" t="str">
        <f>VLOOKUP(E182,'Radiation Sickness'!$B$5:$F$12,4,TRUE)</f>
        <v>1. Elevated</v>
      </c>
    </row>
    <row r="183" spans="2:6" ht="12.75">
      <c r="B183" s="203"/>
      <c r="C183" s="203"/>
      <c r="D183" s="189">
        <v>0</v>
      </c>
      <c r="E183" s="107">
        <f t="shared" si="2"/>
        <v>1</v>
      </c>
      <c r="F183" s="7" t="str">
        <f>VLOOKUP(E183,'Radiation Sickness'!$B$5:$F$12,4,TRUE)</f>
        <v>1. Elevated</v>
      </c>
    </row>
    <row r="184" spans="2:6" ht="12.75">
      <c r="B184" s="203"/>
      <c r="C184" s="203"/>
      <c r="D184" s="189">
        <v>0</v>
      </c>
      <c r="E184" s="107">
        <f t="shared" si="2"/>
        <v>1</v>
      </c>
      <c r="F184" s="7" t="str">
        <f>VLOOKUP(E184,'Radiation Sickness'!$B$5:$F$12,4,TRUE)</f>
        <v>1. Elevated</v>
      </c>
    </row>
    <row r="185" spans="2:6" ht="12.75">
      <c r="B185" s="203"/>
      <c r="C185" s="203"/>
      <c r="D185" s="189">
        <v>0</v>
      </c>
      <c r="E185" s="107">
        <f t="shared" si="2"/>
        <v>1</v>
      </c>
      <c r="F185" s="7" t="str">
        <f>VLOOKUP(E185,'Radiation Sickness'!$B$5:$F$12,4,TRUE)</f>
        <v>1. Elevated</v>
      </c>
    </row>
    <row r="186" spans="2:6" ht="12.75">
      <c r="B186" s="203"/>
      <c r="C186" s="203"/>
      <c r="D186" s="189">
        <v>0</v>
      </c>
      <c r="E186" s="107">
        <f t="shared" si="2"/>
        <v>1</v>
      </c>
      <c r="F186" s="7" t="str">
        <f>VLOOKUP(E186,'Radiation Sickness'!$B$5:$F$12,4,TRUE)</f>
        <v>1. Elevated</v>
      </c>
    </row>
    <row r="187" spans="2:6" ht="12.75">
      <c r="B187" s="203"/>
      <c r="C187" s="203"/>
      <c r="D187" s="189">
        <v>0</v>
      </c>
      <c r="E187" s="107">
        <f t="shared" si="2"/>
        <v>1</v>
      </c>
      <c r="F187" s="7" t="str">
        <f>VLOOKUP(E187,'Radiation Sickness'!$B$5:$F$12,4,TRUE)</f>
        <v>1. Elevated</v>
      </c>
    </row>
    <row r="188" spans="2:6" ht="12.75">
      <c r="B188" s="203"/>
      <c r="C188" s="203"/>
      <c r="D188" s="189">
        <v>0</v>
      </c>
      <c r="E188" s="107">
        <f t="shared" si="2"/>
        <v>1</v>
      </c>
      <c r="F188" s="7" t="str">
        <f>VLOOKUP(E188,'Radiation Sickness'!$B$5:$F$12,4,TRUE)</f>
        <v>1. Elevated</v>
      </c>
    </row>
    <row r="189" spans="2:6" ht="12.75">
      <c r="B189" s="203"/>
      <c r="C189" s="203"/>
      <c r="D189" s="189">
        <v>0</v>
      </c>
      <c r="E189" s="107">
        <f t="shared" si="2"/>
        <v>1</v>
      </c>
      <c r="F189" s="7" t="str">
        <f>VLOOKUP(E189,'Radiation Sickness'!$B$5:$F$12,4,TRUE)</f>
        <v>1. Elevated</v>
      </c>
    </row>
    <row r="190" spans="2:6" ht="12.75">
      <c r="B190" s="203"/>
      <c r="C190" s="203"/>
      <c r="D190" s="189">
        <v>0</v>
      </c>
      <c r="E190" s="107">
        <f t="shared" si="2"/>
        <v>1</v>
      </c>
      <c r="F190" s="7" t="str">
        <f>VLOOKUP(E190,'Radiation Sickness'!$B$5:$F$12,4,TRUE)</f>
        <v>1. Elevated</v>
      </c>
    </row>
    <row r="191" spans="2:6" ht="12.75">
      <c r="B191" s="203"/>
      <c r="C191" s="203"/>
      <c r="D191" s="189">
        <v>0</v>
      </c>
      <c r="E191" s="107">
        <f t="shared" si="2"/>
        <v>1</v>
      </c>
      <c r="F191" s="7" t="str">
        <f>VLOOKUP(E191,'Radiation Sickness'!$B$5:$F$12,4,TRUE)</f>
        <v>1. Elevated</v>
      </c>
    </row>
    <row r="192" spans="2:6" ht="12.75">
      <c r="B192" s="203"/>
      <c r="C192" s="203"/>
      <c r="D192" s="189">
        <v>0</v>
      </c>
      <c r="E192" s="107">
        <f t="shared" si="2"/>
        <v>1</v>
      </c>
      <c r="F192" s="7" t="str">
        <f>VLOOKUP(E192,'Radiation Sickness'!$B$5:$F$12,4,TRUE)</f>
        <v>1. Elevated</v>
      </c>
    </row>
    <row r="193" spans="2:6" ht="12.75">
      <c r="B193" s="203"/>
      <c r="C193" s="203"/>
      <c r="D193" s="189">
        <v>0</v>
      </c>
      <c r="E193" s="107">
        <f t="shared" si="2"/>
        <v>1</v>
      </c>
      <c r="F193" s="7" t="str">
        <f>VLOOKUP(E193,'Radiation Sickness'!$B$5:$F$12,4,TRUE)</f>
        <v>1. Elevated</v>
      </c>
    </row>
    <row r="194" spans="2:6" ht="12.75">
      <c r="B194" s="203"/>
      <c r="C194" s="203"/>
      <c r="D194" s="189">
        <v>0</v>
      </c>
      <c r="E194" s="107">
        <f t="shared" si="2"/>
        <v>1</v>
      </c>
      <c r="F194" s="7" t="str">
        <f>VLOOKUP(E194,'Radiation Sickness'!$B$5:$F$12,4,TRUE)</f>
        <v>1. Elevated</v>
      </c>
    </row>
    <row r="195" spans="2:6" ht="12.75">
      <c r="B195" s="203"/>
      <c r="C195" s="203"/>
      <c r="D195" s="189">
        <v>0</v>
      </c>
      <c r="E195" s="107">
        <f t="shared" si="2"/>
        <v>1</v>
      </c>
      <c r="F195" s="7" t="str">
        <f>VLOOKUP(E195,'Radiation Sickness'!$B$5:$F$12,4,TRUE)</f>
        <v>1. Elevated</v>
      </c>
    </row>
    <row r="196" spans="2:6" ht="12.75">
      <c r="B196" s="203"/>
      <c r="C196" s="203"/>
      <c r="D196" s="189">
        <v>0</v>
      </c>
      <c r="E196" s="107">
        <f t="shared" si="2"/>
        <v>1</v>
      </c>
      <c r="F196" s="7" t="str">
        <f>VLOOKUP(E196,'Radiation Sickness'!$B$5:$F$12,4,TRUE)</f>
        <v>1. Elevated</v>
      </c>
    </row>
    <row r="197" spans="2:6" ht="12.75">
      <c r="B197" s="203"/>
      <c r="C197" s="203"/>
      <c r="D197" s="189">
        <v>0</v>
      </c>
      <c r="E197" s="107">
        <f t="shared" si="2"/>
        <v>1</v>
      </c>
      <c r="F197" s="7" t="str">
        <f>VLOOKUP(E197,'Radiation Sickness'!$B$5:$F$12,4,TRUE)</f>
        <v>1. Elevated</v>
      </c>
    </row>
    <row r="198" spans="2:6" ht="12.75">
      <c r="B198" s="203"/>
      <c r="C198" s="203"/>
      <c r="D198" s="189">
        <v>0</v>
      </c>
      <c r="E198" s="107">
        <f t="shared" si="2"/>
        <v>1</v>
      </c>
      <c r="F198" s="7" t="str">
        <f>VLOOKUP(E198,'Radiation Sickness'!$B$5:$F$12,4,TRUE)</f>
        <v>1. Elevated</v>
      </c>
    </row>
    <row r="199" spans="2:6" ht="12.75">
      <c r="B199" s="203"/>
      <c r="C199" s="203"/>
      <c r="D199" s="189">
        <v>0</v>
      </c>
      <c r="E199" s="107">
        <f t="shared" si="2"/>
        <v>1</v>
      </c>
      <c r="F199" s="7" t="str">
        <f>VLOOKUP(E199,'Radiation Sickness'!$B$5:$F$12,4,TRUE)</f>
        <v>1. Elevated</v>
      </c>
    </row>
    <row r="200" spans="2:6" ht="12.75">
      <c r="B200" s="203"/>
      <c r="C200" s="203"/>
      <c r="D200" s="189">
        <v>0</v>
      </c>
      <c r="E200" s="107">
        <f t="shared" si="2"/>
        <v>1</v>
      </c>
      <c r="F200" s="7" t="str">
        <f>VLOOKUP(E200,'Radiation Sickness'!$B$5:$F$12,4,TRUE)</f>
        <v>1. Elevated</v>
      </c>
    </row>
    <row r="201" spans="2:6" ht="12.75">
      <c r="B201" s="203"/>
      <c r="C201" s="203"/>
      <c r="D201" s="189">
        <v>0</v>
      </c>
      <c r="E201" s="107">
        <f t="shared" si="2"/>
        <v>1</v>
      </c>
      <c r="F201" s="7" t="str">
        <f>VLOOKUP(E201,'Radiation Sickness'!$B$5:$F$12,4,TRUE)</f>
        <v>1. Elevated</v>
      </c>
    </row>
    <row r="202" spans="2:6" ht="12.75">
      <c r="B202" s="203"/>
      <c r="C202" s="203"/>
      <c r="D202" s="189">
        <v>0</v>
      </c>
      <c r="E202" s="107">
        <f aca="true" t="shared" si="3" ref="E202:E227">E201+D202</f>
        <v>1</v>
      </c>
      <c r="F202" s="7" t="str">
        <f>VLOOKUP(E202,'Radiation Sickness'!$B$5:$F$12,4,TRUE)</f>
        <v>1. Elevated</v>
      </c>
    </row>
    <row r="203" spans="2:6" ht="12.75">
      <c r="B203" s="203"/>
      <c r="C203" s="203"/>
      <c r="D203" s="189">
        <v>0</v>
      </c>
      <c r="E203" s="107">
        <f t="shared" si="3"/>
        <v>1</v>
      </c>
      <c r="F203" s="7" t="str">
        <f>VLOOKUP(E203,'Radiation Sickness'!$B$5:$F$12,4,TRUE)</f>
        <v>1. Elevated</v>
      </c>
    </row>
    <row r="204" spans="2:6" ht="12.75">
      <c r="B204" s="203"/>
      <c r="C204" s="203"/>
      <c r="D204" s="189">
        <v>0</v>
      </c>
      <c r="E204" s="107">
        <f t="shared" si="3"/>
        <v>1</v>
      </c>
      <c r="F204" s="7" t="str">
        <f>VLOOKUP(E204,'Radiation Sickness'!$B$5:$F$12,4,TRUE)</f>
        <v>1. Elevated</v>
      </c>
    </row>
    <row r="205" spans="2:6" ht="12.75">
      <c r="B205" s="203"/>
      <c r="C205" s="203"/>
      <c r="D205" s="189">
        <v>0</v>
      </c>
      <c r="E205" s="107">
        <f t="shared" si="3"/>
        <v>1</v>
      </c>
      <c r="F205" s="7" t="str">
        <f>VLOOKUP(E205,'Radiation Sickness'!$B$5:$F$12,4,TRUE)</f>
        <v>1. Elevated</v>
      </c>
    </row>
    <row r="206" spans="2:6" ht="12.75">
      <c r="B206" s="203"/>
      <c r="C206" s="203"/>
      <c r="D206" s="189">
        <v>0</v>
      </c>
      <c r="E206" s="107">
        <f t="shared" si="3"/>
        <v>1</v>
      </c>
      <c r="F206" s="7" t="str">
        <f>VLOOKUP(E206,'Radiation Sickness'!$B$5:$F$12,4,TRUE)</f>
        <v>1. Elevated</v>
      </c>
    </row>
    <row r="207" spans="2:6" ht="12.75">
      <c r="B207" s="203"/>
      <c r="C207" s="203"/>
      <c r="D207" s="189">
        <v>0</v>
      </c>
      <c r="E207" s="107">
        <f t="shared" si="3"/>
        <v>1</v>
      </c>
      <c r="F207" s="7" t="str">
        <f>VLOOKUP(E207,'Radiation Sickness'!$B$5:$F$12,4,TRUE)</f>
        <v>1. Elevated</v>
      </c>
    </row>
    <row r="208" spans="2:6" ht="12.75">
      <c r="B208" s="203"/>
      <c r="C208" s="203"/>
      <c r="D208" s="189">
        <v>0</v>
      </c>
      <c r="E208" s="107">
        <f t="shared" si="3"/>
        <v>1</v>
      </c>
      <c r="F208" s="7" t="str">
        <f>VLOOKUP(E208,'Radiation Sickness'!$B$5:$F$12,4,TRUE)</f>
        <v>1. Elevated</v>
      </c>
    </row>
    <row r="209" spans="2:6" ht="12.75">
      <c r="B209" s="203"/>
      <c r="C209" s="203"/>
      <c r="D209" s="189">
        <v>0</v>
      </c>
      <c r="E209" s="107">
        <f t="shared" si="3"/>
        <v>1</v>
      </c>
      <c r="F209" s="7" t="str">
        <f>VLOOKUP(E209,'Radiation Sickness'!$B$5:$F$12,4,TRUE)</f>
        <v>1. Elevated</v>
      </c>
    </row>
    <row r="210" spans="2:6" ht="12.75">
      <c r="B210" s="203"/>
      <c r="C210" s="203"/>
      <c r="D210" s="189">
        <v>0</v>
      </c>
      <c r="E210" s="107">
        <f t="shared" si="3"/>
        <v>1</v>
      </c>
      <c r="F210" s="7" t="str">
        <f>VLOOKUP(E210,'Radiation Sickness'!$B$5:$F$12,4,TRUE)</f>
        <v>1. Elevated</v>
      </c>
    </row>
    <row r="211" spans="2:6" ht="12.75">
      <c r="B211" s="203"/>
      <c r="C211" s="203"/>
      <c r="D211" s="189">
        <v>0</v>
      </c>
      <c r="E211" s="107">
        <f t="shared" si="3"/>
        <v>1</v>
      </c>
      <c r="F211" s="7" t="str">
        <f>VLOOKUP(E211,'Radiation Sickness'!$B$5:$F$12,4,TRUE)</f>
        <v>1. Elevated</v>
      </c>
    </row>
    <row r="212" spans="2:6" ht="12.75">
      <c r="B212" s="203"/>
      <c r="C212" s="203"/>
      <c r="D212" s="189">
        <v>0</v>
      </c>
      <c r="E212" s="107">
        <f t="shared" si="3"/>
        <v>1</v>
      </c>
      <c r="F212" s="7" t="str">
        <f>VLOOKUP(E212,'Radiation Sickness'!$B$5:$F$12,4,TRUE)</f>
        <v>1. Elevated</v>
      </c>
    </row>
    <row r="213" spans="2:6" ht="12.75">
      <c r="B213" s="203"/>
      <c r="C213" s="203"/>
      <c r="D213" s="189">
        <v>0</v>
      </c>
      <c r="E213" s="107">
        <f t="shared" si="3"/>
        <v>1</v>
      </c>
      <c r="F213" s="7" t="str">
        <f>VLOOKUP(E213,'Radiation Sickness'!$B$5:$F$12,4,TRUE)</f>
        <v>1. Elevated</v>
      </c>
    </row>
    <row r="214" spans="2:6" ht="12.75">
      <c r="B214" s="203"/>
      <c r="C214" s="203"/>
      <c r="D214" s="189">
        <v>0</v>
      </c>
      <c r="E214" s="107">
        <f t="shared" si="3"/>
        <v>1</v>
      </c>
      <c r="F214" s="7" t="str">
        <f>VLOOKUP(E214,'Radiation Sickness'!$B$5:$F$12,4,TRUE)</f>
        <v>1. Elevated</v>
      </c>
    </row>
    <row r="215" spans="2:6" ht="12.75">
      <c r="B215" s="203"/>
      <c r="C215" s="203"/>
      <c r="D215" s="189">
        <v>0</v>
      </c>
      <c r="E215" s="107">
        <f t="shared" si="3"/>
        <v>1</v>
      </c>
      <c r="F215" s="7" t="str">
        <f>VLOOKUP(E215,'Radiation Sickness'!$B$5:$F$12,4,TRUE)</f>
        <v>1. Elevated</v>
      </c>
    </row>
    <row r="216" spans="2:6" ht="12.75">
      <c r="B216" s="203"/>
      <c r="C216" s="203"/>
      <c r="D216" s="189">
        <v>0</v>
      </c>
      <c r="E216" s="107">
        <f t="shared" si="3"/>
        <v>1</v>
      </c>
      <c r="F216" s="7" t="str">
        <f>VLOOKUP(E216,'Radiation Sickness'!$B$5:$F$12,4,TRUE)</f>
        <v>1. Elevated</v>
      </c>
    </row>
    <row r="217" spans="2:6" ht="12.75">
      <c r="B217" s="203"/>
      <c r="C217" s="203"/>
      <c r="D217" s="189">
        <v>0</v>
      </c>
      <c r="E217" s="107">
        <f t="shared" si="3"/>
        <v>1</v>
      </c>
      <c r="F217" s="7" t="str">
        <f>VLOOKUP(E217,'Radiation Sickness'!$B$5:$F$12,4,TRUE)</f>
        <v>1. Elevated</v>
      </c>
    </row>
    <row r="218" spans="2:6" ht="12.75">
      <c r="B218" s="203"/>
      <c r="C218" s="203"/>
      <c r="D218" s="189">
        <v>0</v>
      </c>
      <c r="E218" s="107">
        <f t="shared" si="3"/>
        <v>1</v>
      </c>
      <c r="F218" s="7" t="str">
        <f>VLOOKUP(E218,'Radiation Sickness'!$B$5:$F$12,4,TRUE)</f>
        <v>1. Elevated</v>
      </c>
    </row>
    <row r="219" spans="2:6" ht="12.75">
      <c r="B219" s="203"/>
      <c r="C219" s="203"/>
      <c r="D219" s="189">
        <v>0</v>
      </c>
      <c r="E219" s="107">
        <f t="shared" si="3"/>
        <v>1</v>
      </c>
      <c r="F219" s="7" t="str">
        <f>VLOOKUP(E219,'Radiation Sickness'!$B$5:$F$12,4,TRUE)</f>
        <v>1. Elevated</v>
      </c>
    </row>
    <row r="220" spans="2:6" ht="12.75">
      <c r="B220" s="203"/>
      <c r="C220" s="203"/>
      <c r="D220" s="189">
        <v>0</v>
      </c>
      <c r="E220" s="107">
        <f t="shared" si="3"/>
        <v>1</v>
      </c>
      <c r="F220" s="7" t="str">
        <f>VLOOKUP(E220,'Radiation Sickness'!$B$5:$F$12,4,TRUE)</f>
        <v>1. Elevated</v>
      </c>
    </row>
    <row r="221" spans="2:6" ht="12.75">
      <c r="B221" s="203"/>
      <c r="C221" s="203"/>
      <c r="D221" s="189">
        <v>0</v>
      </c>
      <c r="E221" s="107">
        <f t="shared" si="3"/>
        <v>1</v>
      </c>
      <c r="F221" s="7" t="str">
        <f>VLOOKUP(E221,'Radiation Sickness'!$B$5:$F$12,4,TRUE)</f>
        <v>1. Elevated</v>
      </c>
    </row>
    <row r="222" spans="2:6" ht="12.75">
      <c r="B222" s="203"/>
      <c r="C222" s="203"/>
      <c r="D222" s="189">
        <v>0</v>
      </c>
      <c r="E222" s="107">
        <f t="shared" si="3"/>
        <v>1</v>
      </c>
      <c r="F222" s="7" t="str">
        <f>VLOOKUP(E222,'Radiation Sickness'!$B$5:$F$12,4,TRUE)</f>
        <v>1. Elevated</v>
      </c>
    </row>
    <row r="223" spans="2:6" ht="12.75">
      <c r="B223" s="203"/>
      <c r="C223" s="203"/>
      <c r="D223" s="189">
        <v>0</v>
      </c>
      <c r="E223" s="107">
        <f t="shared" si="3"/>
        <v>1</v>
      </c>
      <c r="F223" s="7" t="str">
        <f>VLOOKUP(E223,'Radiation Sickness'!$B$5:$F$12,4,TRUE)</f>
        <v>1. Elevated</v>
      </c>
    </row>
    <row r="224" spans="2:6" ht="12.75">
      <c r="B224" s="203"/>
      <c r="C224" s="203"/>
      <c r="D224" s="189">
        <v>0</v>
      </c>
      <c r="E224" s="107">
        <f t="shared" si="3"/>
        <v>1</v>
      </c>
      <c r="F224" s="7" t="str">
        <f>VLOOKUP(E224,'Radiation Sickness'!$B$5:$F$12,4,TRUE)</f>
        <v>1. Elevated</v>
      </c>
    </row>
    <row r="225" spans="2:6" ht="12.75">
      <c r="B225" s="203"/>
      <c r="C225" s="203"/>
      <c r="D225" s="189">
        <v>0</v>
      </c>
      <c r="E225" s="107">
        <f t="shared" si="3"/>
        <v>1</v>
      </c>
      <c r="F225" s="7" t="str">
        <f>VLOOKUP(E225,'Radiation Sickness'!$B$5:$F$12,4,TRUE)</f>
        <v>1. Elevated</v>
      </c>
    </row>
    <row r="226" spans="2:6" ht="12.75">
      <c r="B226" s="203"/>
      <c r="C226" s="203"/>
      <c r="D226" s="189">
        <v>0</v>
      </c>
      <c r="E226" s="107">
        <f t="shared" si="3"/>
        <v>1</v>
      </c>
      <c r="F226" s="7" t="str">
        <f>VLOOKUP(E226,'Radiation Sickness'!$B$5:$F$12,4,TRUE)</f>
        <v>1. Elevated</v>
      </c>
    </row>
    <row r="227" spans="2:6" ht="12.75">
      <c r="B227" s="203"/>
      <c r="C227" s="203"/>
      <c r="D227" s="189">
        <v>0</v>
      </c>
      <c r="E227" s="107">
        <f t="shared" si="3"/>
        <v>1</v>
      </c>
      <c r="F227" s="7" t="str">
        <f>VLOOKUP(E227,'Radiation Sickness'!$B$5:$F$12,4,TRUE)</f>
        <v>1. Elevated</v>
      </c>
    </row>
    <row r="228" spans="2:6" ht="12.75">
      <c r="B228" s="203"/>
      <c r="C228" s="203"/>
      <c r="D228" s="189">
        <v>0</v>
      </c>
      <c r="E228" s="107">
        <f aca="true" t="shared" si="4" ref="E228:E250">E227+D228</f>
        <v>1</v>
      </c>
      <c r="F228" s="7" t="str">
        <f>VLOOKUP(E228,'Radiation Sickness'!$B$5:$F$12,4,TRUE)</f>
        <v>1. Elevated</v>
      </c>
    </row>
    <row r="229" spans="2:6" ht="12.75">
      <c r="B229" s="203"/>
      <c r="C229" s="203"/>
      <c r="D229" s="189">
        <v>0</v>
      </c>
      <c r="E229" s="107">
        <f t="shared" si="4"/>
        <v>1</v>
      </c>
      <c r="F229" s="7" t="str">
        <f>VLOOKUP(E229,'Radiation Sickness'!$B$5:$F$12,4,TRUE)</f>
        <v>1. Elevated</v>
      </c>
    </row>
    <row r="230" spans="2:6" ht="12.75">
      <c r="B230" s="203"/>
      <c r="C230" s="203"/>
      <c r="D230" s="189">
        <v>0</v>
      </c>
      <c r="E230" s="107">
        <f t="shared" si="4"/>
        <v>1</v>
      </c>
      <c r="F230" s="7" t="str">
        <f>VLOOKUP(E230,'Radiation Sickness'!$B$5:$F$12,4,TRUE)</f>
        <v>1. Elevated</v>
      </c>
    </row>
    <row r="231" spans="2:6" ht="12.75">
      <c r="B231" s="203"/>
      <c r="C231" s="203"/>
      <c r="D231" s="189">
        <v>0</v>
      </c>
      <c r="E231" s="107">
        <f t="shared" si="4"/>
        <v>1</v>
      </c>
      <c r="F231" s="7" t="str">
        <f>VLOOKUP(E231,'Radiation Sickness'!$B$5:$F$12,4,TRUE)</f>
        <v>1. Elevated</v>
      </c>
    </row>
    <row r="232" spans="2:6" ht="12.75">
      <c r="B232" s="203"/>
      <c r="C232" s="203"/>
      <c r="D232" s="189">
        <v>0</v>
      </c>
      <c r="E232" s="107">
        <f t="shared" si="4"/>
        <v>1</v>
      </c>
      <c r="F232" s="7" t="str">
        <f>VLOOKUP(E232,'Radiation Sickness'!$B$5:$F$12,4,TRUE)</f>
        <v>1. Elevated</v>
      </c>
    </row>
    <row r="233" spans="2:6" ht="12.75">
      <c r="B233" s="203"/>
      <c r="C233" s="203"/>
      <c r="D233" s="189">
        <v>0</v>
      </c>
      <c r="E233" s="107">
        <f t="shared" si="4"/>
        <v>1</v>
      </c>
      <c r="F233" s="7" t="str">
        <f>VLOOKUP(E233,'Radiation Sickness'!$B$5:$F$12,4,TRUE)</f>
        <v>1. Elevated</v>
      </c>
    </row>
    <row r="234" spans="2:6" ht="12.75">
      <c r="B234" s="203"/>
      <c r="C234" s="203"/>
      <c r="D234" s="189">
        <v>0</v>
      </c>
      <c r="E234" s="107">
        <f t="shared" si="4"/>
        <v>1</v>
      </c>
      <c r="F234" s="7" t="str">
        <f>VLOOKUP(E234,'Radiation Sickness'!$B$5:$F$12,4,TRUE)</f>
        <v>1. Elevated</v>
      </c>
    </row>
    <row r="235" spans="2:6" ht="12.75">
      <c r="B235" s="203"/>
      <c r="C235" s="203"/>
      <c r="D235" s="189">
        <v>0</v>
      </c>
      <c r="E235" s="107">
        <f t="shared" si="4"/>
        <v>1</v>
      </c>
      <c r="F235" s="7" t="str">
        <f>VLOOKUP(E235,'Radiation Sickness'!$B$5:$F$12,4,TRUE)</f>
        <v>1. Elevated</v>
      </c>
    </row>
    <row r="236" spans="2:6" ht="12.75">
      <c r="B236" s="203"/>
      <c r="C236" s="203"/>
      <c r="D236" s="189">
        <v>0</v>
      </c>
      <c r="E236" s="107">
        <f t="shared" si="4"/>
        <v>1</v>
      </c>
      <c r="F236" s="7" t="str">
        <f>VLOOKUP(E236,'Radiation Sickness'!$B$5:$F$12,4,TRUE)</f>
        <v>1. Elevated</v>
      </c>
    </row>
    <row r="237" spans="2:6" ht="12.75">
      <c r="B237" s="203"/>
      <c r="C237" s="203"/>
      <c r="D237" s="189">
        <v>0</v>
      </c>
      <c r="E237" s="107">
        <f t="shared" si="4"/>
        <v>1</v>
      </c>
      <c r="F237" s="7" t="str">
        <f>VLOOKUP(E237,'Radiation Sickness'!$B$5:$F$12,4,TRUE)</f>
        <v>1. Elevated</v>
      </c>
    </row>
    <row r="238" spans="2:6" ht="12.75">
      <c r="B238" s="203"/>
      <c r="C238" s="203"/>
      <c r="D238" s="189">
        <v>0</v>
      </c>
      <c r="E238" s="107">
        <f t="shared" si="4"/>
        <v>1</v>
      </c>
      <c r="F238" s="7" t="str">
        <f>VLOOKUP(E238,'Radiation Sickness'!$B$5:$F$12,4,TRUE)</f>
        <v>1. Elevated</v>
      </c>
    </row>
    <row r="239" spans="2:6" ht="12.75">
      <c r="B239" s="203"/>
      <c r="C239" s="203"/>
      <c r="D239" s="189">
        <v>0</v>
      </c>
      <c r="E239" s="107">
        <f t="shared" si="4"/>
        <v>1</v>
      </c>
      <c r="F239" s="7" t="str">
        <f>VLOOKUP(E239,'Radiation Sickness'!$B$5:$F$12,4,TRUE)</f>
        <v>1. Elevated</v>
      </c>
    </row>
    <row r="240" spans="2:6" ht="12.75">
      <c r="B240" s="203"/>
      <c r="C240" s="203"/>
      <c r="D240" s="189">
        <v>0</v>
      </c>
      <c r="E240" s="107">
        <f t="shared" si="4"/>
        <v>1</v>
      </c>
      <c r="F240" s="7" t="str">
        <f>VLOOKUP(E240,'Radiation Sickness'!$B$5:$F$12,4,TRUE)</f>
        <v>1. Elevated</v>
      </c>
    </row>
    <row r="241" spans="2:6" ht="12.75">
      <c r="B241" s="203"/>
      <c r="C241" s="203"/>
      <c r="D241" s="189">
        <v>0</v>
      </c>
      <c r="E241" s="107">
        <f t="shared" si="4"/>
        <v>1</v>
      </c>
      <c r="F241" s="7" t="str">
        <f>VLOOKUP(E241,'Radiation Sickness'!$B$5:$F$12,4,TRUE)</f>
        <v>1. Elevated</v>
      </c>
    </row>
    <row r="242" spans="2:6" ht="12.75">
      <c r="B242" s="203"/>
      <c r="C242" s="203"/>
      <c r="D242" s="189">
        <v>0</v>
      </c>
      <c r="E242" s="107">
        <f t="shared" si="4"/>
        <v>1</v>
      </c>
      <c r="F242" s="7" t="str">
        <f>VLOOKUP(E242,'Radiation Sickness'!$B$5:$F$12,4,TRUE)</f>
        <v>1. Elevated</v>
      </c>
    </row>
    <row r="243" spans="2:6" ht="12.75">
      <c r="B243" s="203"/>
      <c r="C243" s="203"/>
      <c r="D243" s="189">
        <v>0</v>
      </c>
      <c r="E243" s="107">
        <f t="shared" si="4"/>
        <v>1</v>
      </c>
      <c r="F243" s="7" t="str">
        <f>VLOOKUP(E243,'Radiation Sickness'!$B$5:$F$12,4,TRUE)</f>
        <v>1. Elevated</v>
      </c>
    </row>
    <row r="244" spans="2:6" ht="12.75">
      <c r="B244" s="203"/>
      <c r="C244" s="203"/>
      <c r="D244" s="189">
        <v>0</v>
      </c>
      <c r="E244" s="107">
        <f t="shared" si="4"/>
        <v>1</v>
      </c>
      <c r="F244" s="7" t="str">
        <f>VLOOKUP(E244,'Radiation Sickness'!$B$5:$F$12,4,TRUE)</f>
        <v>1. Elevated</v>
      </c>
    </row>
    <row r="245" spans="2:6" ht="12.75">
      <c r="B245" s="203"/>
      <c r="C245" s="203"/>
      <c r="D245" s="189">
        <v>0</v>
      </c>
      <c r="E245" s="107">
        <f t="shared" si="4"/>
        <v>1</v>
      </c>
      <c r="F245" s="7" t="str">
        <f>VLOOKUP(E245,'Radiation Sickness'!$B$5:$F$12,4,TRUE)</f>
        <v>1. Elevated</v>
      </c>
    </row>
    <row r="246" spans="2:6" ht="12.75">
      <c r="B246" s="203"/>
      <c r="C246" s="203"/>
      <c r="D246" s="189">
        <v>0</v>
      </c>
      <c r="E246" s="107">
        <f t="shared" si="4"/>
        <v>1</v>
      </c>
      <c r="F246" s="7" t="str">
        <f>VLOOKUP(E246,'Radiation Sickness'!$B$5:$F$12,4,TRUE)</f>
        <v>1. Elevated</v>
      </c>
    </row>
    <row r="247" spans="2:6" ht="12.75">
      <c r="B247" s="203"/>
      <c r="C247" s="203"/>
      <c r="D247" s="189">
        <v>0</v>
      </c>
      <c r="E247" s="107">
        <f t="shared" si="4"/>
        <v>1</v>
      </c>
      <c r="F247" s="7" t="str">
        <f>VLOOKUP(E247,'Radiation Sickness'!$B$5:$F$12,4,TRUE)</f>
        <v>1. Elevated</v>
      </c>
    </row>
    <row r="248" spans="2:6" ht="12.75">
      <c r="B248" s="203"/>
      <c r="C248" s="203"/>
      <c r="D248" s="189">
        <v>0</v>
      </c>
      <c r="E248" s="107">
        <f t="shared" si="4"/>
        <v>1</v>
      </c>
      <c r="F248" s="7" t="str">
        <f>VLOOKUP(E248,'Radiation Sickness'!$B$5:$F$12,4,TRUE)</f>
        <v>1. Elevated</v>
      </c>
    </row>
    <row r="249" spans="2:6" ht="12.75">
      <c r="B249" s="203"/>
      <c r="C249" s="203"/>
      <c r="D249" s="189">
        <v>0</v>
      </c>
      <c r="E249" s="107">
        <f t="shared" si="4"/>
        <v>1</v>
      </c>
      <c r="F249" s="7" t="str">
        <f>VLOOKUP(E249,'Radiation Sickness'!$B$5:$F$12,4,TRUE)</f>
        <v>1. Elevated</v>
      </c>
    </row>
    <row r="250" spans="2:6" ht="12.75">
      <c r="B250" s="203"/>
      <c r="C250" s="203"/>
      <c r="D250" s="189">
        <v>0</v>
      </c>
      <c r="E250" s="107">
        <f t="shared" si="4"/>
        <v>1</v>
      </c>
      <c r="F250" s="7" t="str">
        <f>VLOOKUP(E250,'Radiation Sickness'!$B$5:$F$12,4,TRUE)</f>
        <v>1. Elevated</v>
      </c>
    </row>
  </sheetData>
  <sheetProtection password="A141" sheet="1" objects="1" scenarios="1"/>
  <conditionalFormatting sqref="F9:F250">
    <cfRule type="expression" priority="1" dxfId="2" stopIfTrue="1">
      <formula>LEFT(F9,1)="2"</formula>
    </cfRule>
    <cfRule type="expression" priority="2" dxfId="1" stopIfTrue="1">
      <formula>LEFT(F9,1)="3"</formula>
    </cfRule>
    <cfRule type="expression" priority="3" dxfId="0" stopIfTrue="1">
      <formula>LEFT(F9,1)&gt;="4"</formula>
    </cfRule>
  </conditionalFormatting>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sheetPr codeName="Sheet12"/>
  <dimension ref="A1:G250"/>
  <sheetViews>
    <sheetView zoomScalePageLayoutView="0" workbookViewId="0" topLeftCell="A1">
      <pane ySplit="2865" topLeftCell="A1" activePane="bottomLeft" state="split"/>
      <selection pane="topLeft" activeCell="C7" sqref="C7"/>
      <selection pane="bottomLeft" activeCell="C9" sqref="C9"/>
    </sheetView>
  </sheetViews>
  <sheetFormatPr defaultColWidth="9.140625" defaultRowHeight="12.75"/>
  <cols>
    <col min="1" max="1" width="17.57421875" style="2" customWidth="1"/>
    <col min="2" max="2" width="11.28125" style="2" customWidth="1"/>
    <col min="3" max="3" width="9.140625" style="2" customWidth="1"/>
    <col min="4" max="4" width="11.57421875" style="3" customWidth="1"/>
    <col min="5" max="5" width="9.8515625" style="107" customWidth="1"/>
    <col min="6" max="6" width="26.28125" style="2" bestFit="1" customWidth="1"/>
    <col min="7" max="7" width="47.421875" style="100" customWidth="1"/>
    <col min="8" max="16384" width="9.140625" style="2" customWidth="1"/>
  </cols>
  <sheetData>
    <row r="1" ht="18.75">
      <c r="A1" s="1" t="s">
        <v>130</v>
      </c>
    </row>
    <row r="2" ht="18.75">
      <c r="A2" s="1"/>
    </row>
    <row r="3" spans="1:7" s="97" customFormat="1" ht="22.5">
      <c r="A3" s="97" t="s">
        <v>131</v>
      </c>
      <c r="B3" s="111" t="s">
        <v>51</v>
      </c>
      <c r="D3" s="98"/>
      <c r="E3" s="108" t="s">
        <v>132</v>
      </c>
      <c r="F3" s="99" t="s">
        <v>52</v>
      </c>
      <c r="G3" s="101"/>
    </row>
    <row r="4" spans="1:7" s="96" customFormat="1" ht="18.75">
      <c r="A4" s="1" t="str">
        <f>'Individual Logs'!B10</f>
        <v>Jennifer5</v>
      </c>
      <c r="B4" s="1">
        <f>'Individual Logs'!C10</f>
        <v>6</v>
      </c>
      <c r="D4" s="95"/>
      <c r="E4" s="106">
        <f>E52</f>
        <v>1</v>
      </c>
      <c r="F4" s="105" t="str">
        <f>F202</f>
        <v>1. Elevated</v>
      </c>
      <c r="G4" s="102"/>
    </row>
    <row r="6" spans="1:3" ht="12.75">
      <c r="A6" s="2" t="s">
        <v>57</v>
      </c>
      <c r="B6" s="146" t="s">
        <v>164</v>
      </c>
      <c r="C6" s="69"/>
    </row>
    <row r="7" spans="1:7" ht="12.75">
      <c r="A7" s="144">
        <f ca="1">TODAY()</f>
        <v>45037</v>
      </c>
      <c r="B7" s="145">
        <f>DMAX(B9:B227,1,B9:B227)</f>
        <v>0</v>
      </c>
      <c r="C7" s="150" t="e">
        <f>VLOOKUP(B7,B9:C227,2,FALSE)</f>
        <v>#N/A</v>
      </c>
      <c r="D7" s="94"/>
      <c r="E7" s="109" t="s">
        <v>55</v>
      </c>
      <c r="F7" s="66"/>
      <c r="G7" s="103"/>
    </row>
    <row r="8" spans="2:7" ht="12.75">
      <c r="B8" s="62" t="s">
        <v>29</v>
      </c>
      <c r="C8" s="62" t="s">
        <v>30</v>
      </c>
      <c r="D8" s="63" t="s">
        <v>58</v>
      </c>
      <c r="E8" s="110" t="s">
        <v>1</v>
      </c>
      <c r="F8" s="62" t="s">
        <v>52</v>
      </c>
      <c r="G8" s="104" t="s">
        <v>56</v>
      </c>
    </row>
    <row r="9" spans="1:6" ht="12.75">
      <c r="A9" s="46" t="s">
        <v>59</v>
      </c>
      <c r="B9" s="201">
        <v>38100</v>
      </c>
      <c r="C9" s="202">
        <v>0.5833333333333334</v>
      </c>
      <c r="D9" s="189">
        <v>1</v>
      </c>
      <c r="E9" s="107">
        <f>D9</f>
        <v>1</v>
      </c>
      <c r="F9" s="7" t="str">
        <f>VLOOKUP(E9,'Radiation Sickness'!$B$5:$F$12,4,TRUE)</f>
        <v>1. Elevated</v>
      </c>
    </row>
    <row r="10" spans="2:6" ht="12.75">
      <c r="B10" s="201"/>
      <c r="C10" s="202"/>
      <c r="D10" s="189">
        <v>0</v>
      </c>
      <c r="E10" s="107">
        <f aca="true" t="shared" si="0" ref="E10:E73">E9+D10</f>
        <v>1</v>
      </c>
      <c r="F10" s="7" t="str">
        <f>VLOOKUP(E10,'Radiation Sickness'!$B$5:$F$12,4,TRUE)</f>
        <v>1. Elevated</v>
      </c>
    </row>
    <row r="11" spans="2:6" ht="12.75">
      <c r="B11" s="201"/>
      <c r="C11" s="202"/>
      <c r="D11" s="189">
        <v>0</v>
      </c>
      <c r="E11" s="107">
        <f t="shared" si="0"/>
        <v>1</v>
      </c>
      <c r="F11" s="7" t="str">
        <f>VLOOKUP(E11,'Radiation Sickness'!$B$5:$F$12,4,TRUE)</f>
        <v>1. Elevated</v>
      </c>
    </row>
    <row r="12" spans="2:6" ht="12.75">
      <c r="B12" s="201"/>
      <c r="C12" s="202"/>
      <c r="D12" s="189">
        <v>0</v>
      </c>
      <c r="E12" s="107">
        <f t="shared" si="0"/>
        <v>1</v>
      </c>
      <c r="F12" s="7" t="str">
        <f>VLOOKUP(E12,'Radiation Sickness'!$B$5:$F$12,4,TRUE)</f>
        <v>1. Elevated</v>
      </c>
    </row>
    <row r="13" spans="2:6" ht="12.75">
      <c r="B13" s="201"/>
      <c r="C13" s="202"/>
      <c r="D13" s="189">
        <v>0</v>
      </c>
      <c r="E13" s="107">
        <f t="shared" si="0"/>
        <v>1</v>
      </c>
      <c r="F13" s="7" t="str">
        <f>VLOOKUP(E13,'Radiation Sickness'!$B$5:$F$12,4,TRUE)</f>
        <v>1. Elevated</v>
      </c>
    </row>
    <row r="14" spans="2:6" ht="12.75">
      <c r="B14" s="201"/>
      <c r="C14" s="202"/>
      <c r="D14" s="189">
        <v>0</v>
      </c>
      <c r="E14" s="107">
        <f t="shared" si="0"/>
        <v>1</v>
      </c>
      <c r="F14" s="7" t="str">
        <f>VLOOKUP(E14,'Radiation Sickness'!$B$5:$F$12,4,TRUE)</f>
        <v>1. Elevated</v>
      </c>
    </row>
    <row r="15" spans="2:6" ht="12.75">
      <c r="B15" s="201"/>
      <c r="C15" s="202"/>
      <c r="D15" s="189">
        <v>0</v>
      </c>
      <c r="E15" s="107">
        <f t="shared" si="0"/>
        <v>1</v>
      </c>
      <c r="F15" s="7" t="str">
        <f>VLOOKUP(E15,'Radiation Sickness'!$B$5:$F$12,4,TRUE)</f>
        <v>1. Elevated</v>
      </c>
    </row>
    <row r="16" spans="2:6" ht="12.75">
      <c r="B16" s="201"/>
      <c r="C16" s="202"/>
      <c r="D16" s="189">
        <v>0</v>
      </c>
      <c r="E16" s="107">
        <f t="shared" si="0"/>
        <v>1</v>
      </c>
      <c r="F16" s="7" t="str">
        <f>VLOOKUP(E16,'Radiation Sickness'!$B$5:$F$12,4,TRUE)</f>
        <v>1. Elevated</v>
      </c>
    </row>
    <row r="17" spans="2:6" ht="12.75">
      <c r="B17" s="203"/>
      <c r="C17" s="203"/>
      <c r="D17" s="189">
        <v>0</v>
      </c>
      <c r="E17" s="107">
        <f t="shared" si="0"/>
        <v>1</v>
      </c>
      <c r="F17" s="7" t="str">
        <f>VLOOKUP(E17,'Radiation Sickness'!$B$5:$F$12,4,TRUE)</f>
        <v>1. Elevated</v>
      </c>
    </row>
    <row r="18" spans="2:6" ht="12.75">
      <c r="B18" s="203"/>
      <c r="C18" s="203"/>
      <c r="D18" s="189">
        <v>0</v>
      </c>
      <c r="E18" s="107">
        <f t="shared" si="0"/>
        <v>1</v>
      </c>
      <c r="F18" s="7" t="str">
        <f>VLOOKUP(E18,'Radiation Sickness'!$B$5:$F$12,4,TRUE)</f>
        <v>1. Elevated</v>
      </c>
    </row>
    <row r="19" spans="2:6" ht="12.75">
      <c r="B19" s="203"/>
      <c r="C19" s="203"/>
      <c r="D19" s="189">
        <v>0</v>
      </c>
      <c r="E19" s="107">
        <f t="shared" si="0"/>
        <v>1</v>
      </c>
      <c r="F19" s="7" t="str">
        <f>VLOOKUP(E19,'Radiation Sickness'!$B$5:$F$12,4,TRUE)</f>
        <v>1. Elevated</v>
      </c>
    </row>
    <row r="20" spans="2:6" ht="12.75">
      <c r="B20" s="203"/>
      <c r="C20" s="203"/>
      <c r="D20" s="189">
        <v>0</v>
      </c>
      <c r="E20" s="107">
        <f t="shared" si="0"/>
        <v>1</v>
      </c>
      <c r="F20" s="7" t="str">
        <f>VLOOKUP(E20,'Radiation Sickness'!$B$5:$F$12,4,TRUE)</f>
        <v>1. Elevated</v>
      </c>
    </row>
    <row r="21" spans="2:6" ht="12.75">
      <c r="B21" s="203"/>
      <c r="C21" s="203"/>
      <c r="D21" s="189">
        <v>0</v>
      </c>
      <c r="E21" s="107">
        <f t="shared" si="0"/>
        <v>1</v>
      </c>
      <c r="F21" s="7" t="str">
        <f>VLOOKUP(E21,'Radiation Sickness'!$B$5:$F$12,4,TRUE)</f>
        <v>1. Elevated</v>
      </c>
    </row>
    <row r="22" spans="2:6" ht="12.75">
      <c r="B22" s="203"/>
      <c r="C22" s="203"/>
      <c r="D22" s="189">
        <v>0</v>
      </c>
      <c r="E22" s="107">
        <f t="shared" si="0"/>
        <v>1</v>
      </c>
      <c r="F22" s="7" t="str">
        <f>VLOOKUP(E22,'Radiation Sickness'!$B$5:$F$12,4,TRUE)</f>
        <v>1. Elevated</v>
      </c>
    </row>
    <row r="23" spans="2:6" ht="12.75">
      <c r="B23" s="203"/>
      <c r="C23" s="203"/>
      <c r="D23" s="189">
        <v>0</v>
      </c>
      <c r="E23" s="107">
        <f t="shared" si="0"/>
        <v>1</v>
      </c>
      <c r="F23" s="7" t="str">
        <f>VLOOKUP(E23,'Radiation Sickness'!$B$5:$F$12,4,TRUE)</f>
        <v>1. Elevated</v>
      </c>
    </row>
    <row r="24" spans="2:6" ht="12.75">
      <c r="B24" s="203"/>
      <c r="C24" s="203"/>
      <c r="D24" s="189">
        <v>0</v>
      </c>
      <c r="E24" s="107">
        <f t="shared" si="0"/>
        <v>1</v>
      </c>
      <c r="F24" s="7" t="str">
        <f>VLOOKUP(E24,'Radiation Sickness'!$B$5:$F$12,4,TRUE)</f>
        <v>1. Elevated</v>
      </c>
    </row>
    <row r="25" spans="2:6" ht="12.75">
      <c r="B25" s="203"/>
      <c r="C25" s="203"/>
      <c r="D25" s="189">
        <v>0</v>
      </c>
      <c r="E25" s="107">
        <f t="shared" si="0"/>
        <v>1</v>
      </c>
      <c r="F25" s="7" t="str">
        <f>VLOOKUP(E25,'Radiation Sickness'!$B$5:$F$12,4,TRUE)</f>
        <v>1. Elevated</v>
      </c>
    </row>
    <row r="26" spans="2:6" ht="12.75">
      <c r="B26" s="203"/>
      <c r="C26" s="203"/>
      <c r="D26" s="189">
        <v>0</v>
      </c>
      <c r="E26" s="107">
        <f t="shared" si="0"/>
        <v>1</v>
      </c>
      <c r="F26" s="7" t="str">
        <f>VLOOKUP(E26,'Radiation Sickness'!$B$5:$F$12,4,TRUE)</f>
        <v>1. Elevated</v>
      </c>
    </row>
    <row r="27" spans="2:6" ht="12.75">
      <c r="B27" s="203"/>
      <c r="C27" s="203"/>
      <c r="D27" s="189">
        <v>0</v>
      </c>
      <c r="E27" s="107">
        <f t="shared" si="0"/>
        <v>1</v>
      </c>
      <c r="F27" s="7" t="str">
        <f>VLOOKUP(E27,'Radiation Sickness'!$B$5:$F$12,4,TRUE)</f>
        <v>1. Elevated</v>
      </c>
    </row>
    <row r="28" spans="2:6" ht="12.75">
      <c r="B28" s="203"/>
      <c r="C28" s="203"/>
      <c r="D28" s="189">
        <v>0</v>
      </c>
      <c r="E28" s="107">
        <f t="shared" si="0"/>
        <v>1</v>
      </c>
      <c r="F28" s="7" t="str">
        <f>VLOOKUP(E28,'Radiation Sickness'!$B$5:$F$12,4,TRUE)</f>
        <v>1. Elevated</v>
      </c>
    </row>
    <row r="29" spans="2:6" ht="12.75">
      <c r="B29" s="203"/>
      <c r="C29" s="203"/>
      <c r="D29" s="189">
        <v>0</v>
      </c>
      <c r="E29" s="107">
        <f t="shared" si="0"/>
        <v>1</v>
      </c>
      <c r="F29" s="7" t="str">
        <f>VLOOKUP(E29,'Radiation Sickness'!$B$5:$F$12,4,TRUE)</f>
        <v>1. Elevated</v>
      </c>
    </row>
    <row r="30" spans="2:6" ht="12.75">
      <c r="B30" s="203"/>
      <c r="C30" s="203"/>
      <c r="D30" s="189">
        <v>0</v>
      </c>
      <c r="E30" s="107">
        <f t="shared" si="0"/>
        <v>1</v>
      </c>
      <c r="F30" s="7" t="str">
        <f>VLOOKUP(E30,'Radiation Sickness'!$B$5:$F$12,4,TRUE)</f>
        <v>1. Elevated</v>
      </c>
    </row>
    <row r="31" spans="2:6" ht="12.75">
      <c r="B31" s="203"/>
      <c r="C31" s="203"/>
      <c r="D31" s="189">
        <v>0</v>
      </c>
      <c r="E31" s="107">
        <f t="shared" si="0"/>
        <v>1</v>
      </c>
      <c r="F31" s="7" t="str">
        <f>VLOOKUP(E31,'Radiation Sickness'!$B$5:$F$12,4,TRUE)</f>
        <v>1. Elevated</v>
      </c>
    </row>
    <row r="32" spans="2:6" ht="12.75">
      <c r="B32" s="203"/>
      <c r="C32" s="203"/>
      <c r="D32" s="189">
        <v>0</v>
      </c>
      <c r="E32" s="107">
        <f t="shared" si="0"/>
        <v>1</v>
      </c>
      <c r="F32" s="7" t="str">
        <f>VLOOKUP(E32,'Radiation Sickness'!$B$5:$F$12,4,TRUE)</f>
        <v>1. Elevated</v>
      </c>
    </row>
    <row r="33" spans="2:6" ht="12.75">
      <c r="B33" s="203"/>
      <c r="C33" s="203"/>
      <c r="D33" s="189">
        <v>0</v>
      </c>
      <c r="E33" s="107">
        <f t="shared" si="0"/>
        <v>1</v>
      </c>
      <c r="F33" s="7" t="str">
        <f>VLOOKUP(E33,'Radiation Sickness'!$B$5:$F$12,4,TRUE)</f>
        <v>1. Elevated</v>
      </c>
    </row>
    <row r="34" spans="2:6" ht="12.75">
      <c r="B34" s="203"/>
      <c r="C34" s="203"/>
      <c r="D34" s="189">
        <v>0</v>
      </c>
      <c r="E34" s="107">
        <f t="shared" si="0"/>
        <v>1</v>
      </c>
      <c r="F34" s="7" t="str">
        <f>VLOOKUP(E34,'Radiation Sickness'!$B$5:$F$12,4,TRUE)</f>
        <v>1. Elevated</v>
      </c>
    </row>
    <row r="35" spans="2:6" ht="12.75">
      <c r="B35" s="203"/>
      <c r="C35" s="203"/>
      <c r="D35" s="189">
        <v>0</v>
      </c>
      <c r="E35" s="107">
        <f t="shared" si="0"/>
        <v>1</v>
      </c>
      <c r="F35" s="7" t="str">
        <f>VLOOKUP(E35,'Radiation Sickness'!$B$5:$F$12,4,TRUE)</f>
        <v>1. Elevated</v>
      </c>
    </row>
    <row r="36" spans="2:6" ht="12.75">
      <c r="B36" s="203"/>
      <c r="C36" s="203"/>
      <c r="D36" s="189">
        <v>0</v>
      </c>
      <c r="E36" s="107">
        <f t="shared" si="0"/>
        <v>1</v>
      </c>
      <c r="F36" s="7" t="str">
        <f>VLOOKUP(E36,'Radiation Sickness'!$B$5:$F$12,4,TRUE)</f>
        <v>1. Elevated</v>
      </c>
    </row>
    <row r="37" spans="2:6" ht="12.75">
      <c r="B37" s="203"/>
      <c r="C37" s="203"/>
      <c r="D37" s="189">
        <v>0</v>
      </c>
      <c r="E37" s="107">
        <f t="shared" si="0"/>
        <v>1</v>
      </c>
      <c r="F37" s="7" t="str">
        <f>VLOOKUP(E37,'Radiation Sickness'!$B$5:$F$12,4,TRUE)</f>
        <v>1. Elevated</v>
      </c>
    </row>
    <row r="38" spans="2:6" ht="12.75">
      <c r="B38" s="203"/>
      <c r="C38" s="203"/>
      <c r="D38" s="189">
        <v>0</v>
      </c>
      <c r="E38" s="107">
        <f t="shared" si="0"/>
        <v>1</v>
      </c>
      <c r="F38" s="7" t="str">
        <f>VLOOKUP(E38,'Radiation Sickness'!$B$5:$F$12,4,TRUE)</f>
        <v>1. Elevated</v>
      </c>
    </row>
    <row r="39" spans="2:6" ht="12.75">
      <c r="B39" s="203"/>
      <c r="C39" s="203"/>
      <c r="D39" s="189">
        <v>0</v>
      </c>
      <c r="E39" s="107">
        <f t="shared" si="0"/>
        <v>1</v>
      </c>
      <c r="F39" s="7" t="str">
        <f>VLOOKUP(E39,'Radiation Sickness'!$B$5:$F$12,4,TRUE)</f>
        <v>1. Elevated</v>
      </c>
    </row>
    <row r="40" spans="2:6" ht="12.75">
      <c r="B40" s="203"/>
      <c r="C40" s="203"/>
      <c r="D40" s="189">
        <v>0</v>
      </c>
      <c r="E40" s="107">
        <f t="shared" si="0"/>
        <v>1</v>
      </c>
      <c r="F40" s="7" t="str">
        <f>VLOOKUP(E40,'Radiation Sickness'!$B$5:$F$12,4,TRUE)</f>
        <v>1. Elevated</v>
      </c>
    </row>
    <row r="41" spans="2:6" ht="12.75">
      <c r="B41" s="203"/>
      <c r="C41" s="203"/>
      <c r="D41" s="189">
        <v>0</v>
      </c>
      <c r="E41" s="107">
        <f t="shared" si="0"/>
        <v>1</v>
      </c>
      <c r="F41" s="7" t="str">
        <f>VLOOKUP(E41,'Radiation Sickness'!$B$5:$F$12,4,TRUE)</f>
        <v>1. Elevated</v>
      </c>
    </row>
    <row r="42" spans="2:6" ht="12.75">
      <c r="B42" s="203"/>
      <c r="C42" s="203"/>
      <c r="D42" s="189">
        <v>0</v>
      </c>
      <c r="E42" s="107">
        <f t="shared" si="0"/>
        <v>1</v>
      </c>
      <c r="F42" s="7" t="str">
        <f>VLOOKUP(E42,'Radiation Sickness'!$B$5:$F$12,4,TRUE)</f>
        <v>1. Elevated</v>
      </c>
    </row>
    <row r="43" spans="2:6" ht="12.75">
      <c r="B43" s="203"/>
      <c r="C43" s="203"/>
      <c r="D43" s="189">
        <v>0</v>
      </c>
      <c r="E43" s="107">
        <f t="shared" si="0"/>
        <v>1</v>
      </c>
      <c r="F43" s="7" t="str">
        <f>VLOOKUP(E43,'Radiation Sickness'!$B$5:$F$12,4,TRUE)</f>
        <v>1. Elevated</v>
      </c>
    </row>
    <row r="44" spans="2:6" ht="12.75">
      <c r="B44" s="203"/>
      <c r="C44" s="203"/>
      <c r="D44" s="189">
        <v>0</v>
      </c>
      <c r="E44" s="107">
        <f t="shared" si="0"/>
        <v>1</v>
      </c>
      <c r="F44" s="7" t="str">
        <f>VLOOKUP(E44,'Radiation Sickness'!$B$5:$F$12,4,TRUE)</f>
        <v>1. Elevated</v>
      </c>
    </row>
    <row r="45" spans="2:6" ht="12.75">
      <c r="B45" s="203"/>
      <c r="C45" s="203"/>
      <c r="D45" s="189">
        <v>0</v>
      </c>
      <c r="E45" s="107">
        <f t="shared" si="0"/>
        <v>1</v>
      </c>
      <c r="F45" s="7" t="str">
        <f>VLOOKUP(E45,'Radiation Sickness'!$B$5:$F$12,4,TRUE)</f>
        <v>1. Elevated</v>
      </c>
    </row>
    <row r="46" spans="2:6" ht="12.75">
      <c r="B46" s="203"/>
      <c r="C46" s="203"/>
      <c r="D46" s="189">
        <v>0</v>
      </c>
      <c r="E46" s="107">
        <f t="shared" si="0"/>
        <v>1</v>
      </c>
      <c r="F46" s="7" t="str">
        <f>VLOOKUP(E46,'Radiation Sickness'!$B$5:$F$12,4,TRUE)</f>
        <v>1. Elevated</v>
      </c>
    </row>
    <row r="47" spans="2:6" ht="12.75">
      <c r="B47" s="203"/>
      <c r="C47" s="203"/>
      <c r="D47" s="189">
        <v>0</v>
      </c>
      <c r="E47" s="107">
        <f t="shared" si="0"/>
        <v>1</v>
      </c>
      <c r="F47" s="7" t="str">
        <f>VLOOKUP(E47,'Radiation Sickness'!$B$5:$F$12,4,TRUE)</f>
        <v>1. Elevated</v>
      </c>
    </row>
    <row r="48" spans="2:6" ht="12.75">
      <c r="B48" s="203"/>
      <c r="C48" s="203"/>
      <c r="D48" s="189">
        <v>0</v>
      </c>
      <c r="E48" s="107">
        <f t="shared" si="0"/>
        <v>1</v>
      </c>
      <c r="F48" s="7" t="str">
        <f>VLOOKUP(E48,'Radiation Sickness'!$B$5:$F$12,4,TRUE)</f>
        <v>1. Elevated</v>
      </c>
    </row>
    <row r="49" spans="2:6" ht="12.75">
      <c r="B49" s="203"/>
      <c r="C49" s="203"/>
      <c r="D49" s="189">
        <v>0</v>
      </c>
      <c r="E49" s="107">
        <f t="shared" si="0"/>
        <v>1</v>
      </c>
      <c r="F49" s="7" t="str">
        <f>VLOOKUP(E49,'Radiation Sickness'!$B$5:$F$12,4,TRUE)</f>
        <v>1. Elevated</v>
      </c>
    </row>
    <row r="50" spans="2:6" ht="12.75">
      <c r="B50" s="203"/>
      <c r="C50" s="203"/>
      <c r="D50" s="189">
        <v>0</v>
      </c>
      <c r="E50" s="107">
        <f t="shared" si="0"/>
        <v>1</v>
      </c>
      <c r="F50" s="7" t="str">
        <f>VLOOKUP(E50,'Radiation Sickness'!$B$5:$F$12,4,TRUE)</f>
        <v>1. Elevated</v>
      </c>
    </row>
    <row r="51" spans="2:6" ht="12.75">
      <c r="B51" s="203"/>
      <c r="C51" s="203"/>
      <c r="D51" s="189">
        <v>0</v>
      </c>
      <c r="E51" s="107">
        <f t="shared" si="0"/>
        <v>1</v>
      </c>
      <c r="F51" s="7" t="str">
        <f>VLOOKUP(E51,'Radiation Sickness'!$B$5:$F$12,4,TRUE)</f>
        <v>1. Elevated</v>
      </c>
    </row>
    <row r="52" spans="2:6" ht="12.75">
      <c r="B52" s="203"/>
      <c r="C52" s="203"/>
      <c r="D52" s="189">
        <v>0</v>
      </c>
      <c r="E52" s="107">
        <f t="shared" si="0"/>
        <v>1</v>
      </c>
      <c r="F52" s="7" t="str">
        <f>VLOOKUP(E52,'Radiation Sickness'!$B$5:$F$12,4,TRUE)</f>
        <v>1. Elevated</v>
      </c>
    </row>
    <row r="53" spans="2:6" ht="12.75">
      <c r="B53" s="203"/>
      <c r="C53" s="203"/>
      <c r="D53" s="189">
        <v>0</v>
      </c>
      <c r="E53" s="107">
        <f t="shared" si="0"/>
        <v>1</v>
      </c>
      <c r="F53" s="7" t="str">
        <f>VLOOKUP(E53,'Radiation Sickness'!$B$5:$F$12,4,TRUE)</f>
        <v>1. Elevated</v>
      </c>
    </row>
    <row r="54" spans="2:6" ht="12.75">
      <c r="B54" s="203"/>
      <c r="C54" s="203"/>
      <c r="D54" s="189">
        <v>0</v>
      </c>
      <c r="E54" s="107">
        <f t="shared" si="0"/>
        <v>1</v>
      </c>
      <c r="F54" s="7" t="str">
        <f>VLOOKUP(E54,'Radiation Sickness'!$B$5:$F$12,4,TRUE)</f>
        <v>1. Elevated</v>
      </c>
    </row>
    <row r="55" spans="2:6" ht="12.75">
      <c r="B55" s="203"/>
      <c r="C55" s="203"/>
      <c r="D55" s="189">
        <v>0</v>
      </c>
      <c r="E55" s="107">
        <f t="shared" si="0"/>
        <v>1</v>
      </c>
      <c r="F55" s="7" t="str">
        <f>VLOOKUP(E55,'Radiation Sickness'!$B$5:$F$12,4,TRUE)</f>
        <v>1. Elevated</v>
      </c>
    </row>
    <row r="56" spans="2:6" ht="12.75">
      <c r="B56" s="203"/>
      <c r="C56" s="203"/>
      <c r="D56" s="189">
        <v>0</v>
      </c>
      <c r="E56" s="107">
        <f t="shared" si="0"/>
        <v>1</v>
      </c>
      <c r="F56" s="7" t="str">
        <f>VLOOKUP(E56,'Radiation Sickness'!$B$5:$F$12,4,TRUE)</f>
        <v>1. Elevated</v>
      </c>
    </row>
    <row r="57" spans="2:6" ht="12.75">
      <c r="B57" s="203"/>
      <c r="C57" s="203"/>
      <c r="D57" s="189">
        <v>0</v>
      </c>
      <c r="E57" s="107">
        <f t="shared" si="0"/>
        <v>1</v>
      </c>
      <c r="F57" s="7" t="str">
        <f>VLOOKUP(E57,'Radiation Sickness'!$B$5:$F$12,4,TRUE)</f>
        <v>1. Elevated</v>
      </c>
    </row>
    <row r="58" spans="2:6" ht="12.75">
      <c r="B58" s="203"/>
      <c r="C58" s="203"/>
      <c r="D58" s="189">
        <v>0</v>
      </c>
      <c r="E58" s="107">
        <f t="shared" si="0"/>
        <v>1</v>
      </c>
      <c r="F58" s="7" t="str">
        <f>VLOOKUP(E58,'Radiation Sickness'!$B$5:$F$12,4,TRUE)</f>
        <v>1. Elevated</v>
      </c>
    </row>
    <row r="59" spans="2:6" ht="12.75">
      <c r="B59" s="203"/>
      <c r="C59" s="203"/>
      <c r="D59" s="189">
        <v>0</v>
      </c>
      <c r="E59" s="107">
        <f t="shared" si="0"/>
        <v>1</v>
      </c>
      <c r="F59" s="7" t="str">
        <f>VLOOKUP(E59,'Radiation Sickness'!$B$5:$F$12,4,TRUE)</f>
        <v>1. Elevated</v>
      </c>
    </row>
    <row r="60" spans="2:6" ht="12.75">
      <c r="B60" s="203"/>
      <c r="C60" s="203"/>
      <c r="D60" s="189">
        <v>0</v>
      </c>
      <c r="E60" s="107">
        <f t="shared" si="0"/>
        <v>1</v>
      </c>
      <c r="F60" s="7" t="str">
        <f>VLOOKUP(E60,'Radiation Sickness'!$B$5:$F$12,4,TRUE)</f>
        <v>1. Elevated</v>
      </c>
    </row>
    <row r="61" spans="2:6" ht="12.75">
      <c r="B61" s="203"/>
      <c r="C61" s="203"/>
      <c r="D61" s="189">
        <v>0</v>
      </c>
      <c r="E61" s="107">
        <f t="shared" si="0"/>
        <v>1</v>
      </c>
      <c r="F61" s="7" t="str">
        <f>VLOOKUP(E61,'Radiation Sickness'!$B$5:$F$12,4,TRUE)</f>
        <v>1. Elevated</v>
      </c>
    </row>
    <row r="62" spans="2:6" ht="12.75">
      <c r="B62" s="203"/>
      <c r="C62" s="203"/>
      <c r="D62" s="189">
        <v>0</v>
      </c>
      <c r="E62" s="107">
        <f t="shared" si="0"/>
        <v>1</v>
      </c>
      <c r="F62" s="7" t="str">
        <f>VLOOKUP(E62,'Radiation Sickness'!$B$5:$F$12,4,TRUE)</f>
        <v>1. Elevated</v>
      </c>
    </row>
    <row r="63" spans="2:6" ht="12.75">
      <c r="B63" s="203"/>
      <c r="C63" s="203"/>
      <c r="D63" s="189">
        <v>0</v>
      </c>
      <c r="E63" s="107">
        <f t="shared" si="0"/>
        <v>1</v>
      </c>
      <c r="F63" s="7" t="str">
        <f>VLOOKUP(E63,'Radiation Sickness'!$B$5:$F$12,4,TRUE)</f>
        <v>1. Elevated</v>
      </c>
    </row>
    <row r="64" spans="2:6" ht="12.75">
      <c r="B64" s="203"/>
      <c r="C64" s="203"/>
      <c r="D64" s="189">
        <v>0</v>
      </c>
      <c r="E64" s="107">
        <f t="shared" si="0"/>
        <v>1</v>
      </c>
      <c r="F64" s="7" t="str">
        <f>VLOOKUP(E64,'Radiation Sickness'!$B$5:$F$12,4,TRUE)</f>
        <v>1. Elevated</v>
      </c>
    </row>
    <row r="65" spans="2:6" ht="12.75">
      <c r="B65" s="203"/>
      <c r="C65" s="203"/>
      <c r="D65" s="189">
        <v>0</v>
      </c>
      <c r="E65" s="107">
        <f t="shared" si="0"/>
        <v>1</v>
      </c>
      <c r="F65" s="7" t="str">
        <f>VLOOKUP(E65,'Radiation Sickness'!$B$5:$F$12,4,TRUE)</f>
        <v>1. Elevated</v>
      </c>
    </row>
    <row r="66" spans="2:6" ht="12.75">
      <c r="B66" s="203"/>
      <c r="C66" s="203"/>
      <c r="D66" s="189">
        <v>0</v>
      </c>
      <c r="E66" s="107">
        <f t="shared" si="0"/>
        <v>1</v>
      </c>
      <c r="F66" s="7" t="str">
        <f>VLOOKUP(E66,'Radiation Sickness'!$B$5:$F$12,4,TRUE)</f>
        <v>1. Elevated</v>
      </c>
    </row>
    <row r="67" spans="2:6" ht="12.75">
      <c r="B67" s="203"/>
      <c r="C67" s="203"/>
      <c r="D67" s="189">
        <v>0</v>
      </c>
      <c r="E67" s="107">
        <f t="shared" si="0"/>
        <v>1</v>
      </c>
      <c r="F67" s="7" t="str">
        <f>VLOOKUP(E67,'Radiation Sickness'!$B$5:$F$12,4,TRUE)</f>
        <v>1. Elevated</v>
      </c>
    </row>
    <row r="68" spans="2:6" ht="12.75">
      <c r="B68" s="203"/>
      <c r="C68" s="203"/>
      <c r="D68" s="189">
        <v>0</v>
      </c>
      <c r="E68" s="107">
        <f t="shared" si="0"/>
        <v>1</v>
      </c>
      <c r="F68" s="7" t="str">
        <f>VLOOKUP(E68,'Radiation Sickness'!$B$5:$F$12,4,TRUE)</f>
        <v>1. Elevated</v>
      </c>
    </row>
    <row r="69" spans="2:6" ht="12.75">
      <c r="B69" s="203"/>
      <c r="C69" s="203"/>
      <c r="D69" s="189">
        <v>0</v>
      </c>
      <c r="E69" s="107">
        <f t="shared" si="0"/>
        <v>1</v>
      </c>
      <c r="F69" s="7" t="str">
        <f>VLOOKUP(E69,'Radiation Sickness'!$B$5:$F$12,4,TRUE)</f>
        <v>1. Elevated</v>
      </c>
    </row>
    <row r="70" spans="2:6" ht="12.75">
      <c r="B70" s="203"/>
      <c r="C70" s="203"/>
      <c r="D70" s="189">
        <v>0</v>
      </c>
      <c r="E70" s="107">
        <f t="shared" si="0"/>
        <v>1</v>
      </c>
      <c r="F70" s="7" t="str">
        <f>VLOOKUP(E70,'Radiation Sickness'!$B$5:$F$12,4,TRUE)</f>
        <v>1. Elevated</v>
      </c>
    </row>
    <row r="71" spans="2:6" ht="12.75">
      <c r="B71" s="203"/>
      <c r="C71" s="203"/>
      <c r="D71" s="189">
        <v>0</v>
      </c>
      <c r="E71" s="107">
        <f t="shared" si="0"/>
        <v>1</v>
      </c>
      <c r="F71" s="7" t="str">
        <f>VLOOKUP(E71,'Radiation Sickness'!$B$5:$F$12,4,TRUE)</f>
        <v>1. Elevated</v>
      </c>
    </row>
    <row r="72" spans="2:6" ht="12.75">
      <c r="B72" s="203"/>
      <c r="C72" s="203"/>
      <c r="D72" s="189">
        <v>0</v>
      </c>
      <c r="E72" s="107">
        <f t="shared" si="0"/>
        <v>1</v>
      </c>
      <c r="F72" s="7" t="str">
        <f>VLOOKUP(E72,'Radiation Sickness'!$B$5:$F$12,4,TRUE)</f>
        <v>1. Elevated</v>
      </c>
    </row>
    <row r="73" spans="2:6" ht="12.75">
      <c r="B73" s="203"/>
      <c r="C73" s="203"/>
      <c r="D73" s="189">
        <v>0</v>
      </c>
      <c r="E73" s="107">
        <f t="shared" si="0"/>
        <v>1</v>
      </c>
      <c r="F73" s="7" t="str">
        <f>VLOOKUP(E73,'Radiation Sickness'!$B$5:$F$12,4,TRUE)</f>
        <v>1. Elevated</v>
      </c>
    </row>
    <row r="74" spans="2:6" ht="12.75">
      <c r="B74" s="203"/>
      <c r="C74" s="203"/>
      <c r="D74" s="189">
        <v>0</v>
      </c>
      <c r="E74" s="107">
        <f aca="true" t="shared" si="1" ref="E74:E137">E73+D74</f>
        <v>1</v>
      </c>
      <c r="F74" s="7" t="str">
        <f>VLOOKUP(E74,'Radiation Sickness'!$B$5:$F$12,4,TRUE)</f>
        <v>1. Elevated</v>
      </c>
    </row>
    <row r="75" spans="2:6" ht="12.75">
      <c r="B75" s="203"/>
      <c r="C75" s="203"/>
      <c r="D75" s="189">
        <v>0</v>
      </c>
      <c r="E75" s="107">
        <f t="shared" si="1"/>
        <v>1</v>
      </c>
      <c r="F75" s="7" t="str">
        <f>VLOOKUP(E75,'Radiation Sickness'!$B$5:$F$12,4,TRUE)</f>
        <v>1. Elevated</v>
      </c>
    </row>
    <row r="76" spans="2:6" ht="12.75">
      <c r="B76" s="203"/>
      <c r="C76" s="203"/>
      <c r="D76" s="189">
        <v>0</v>
      </c>
      <c r="E76" s="107">
        <f t="shared" si="1"/>
        <v>1</v>
      </c>
      <c r="F76" s="7" t="str">
        <f>VLOOKUP(E76,'Radiation Sickness'!$B$5:$F$12,4,TRUE)</f>
        <v>1. Elevated</v>
      </c>
    </row>
    <row r="77" spans="2:6" ht="12.75">
      <c r="B77" s="203"/>
      <c r="C77" s="203"/>
      <c r="D77" s="189">
        <v>0</v>
      </c>
      <c r="E77" s="107">
        <f t="shared" si="1"/>
        <v>1</v>
      </c>
      <c r="F77" s="7" t="str">
        <f>VLOOKUP(E77,'Radiation Sickness'!$B$5:$F$12,4,TRUE)</f>
        <v>1. Elevated</v>
      </c>
    </row>
    <row r="78" spans="2:6" ht="12.75">
      <c r="B78" s="203"/>
      <c r="C78" s="203"/>
      <c r="D78" s="189">
        <v>0</v>
      </c>
      <c r="E78" s="107">
        <f t="shared" si="1"/>
        <v>1</v>
      </c>
      <c r="F78" s="7" t="str">
        <f>VLOOKUP(E78,'Radiation Sickness'!$B$5:$F$12,4,TRUE)</f>
        <v>1. Elevated</v>
      </c>
    </row>
    <row r="79" spans="2:6" ht="12.75">
      <c r="B79" s="203"/>
      <c r="C79" s="203"/>
      <c r="D79" s="189">
        <v>0</v>
      </c>
      <c r="E79" s="107">
        <f t="shared" si="1"/>
        <v>1</v>
      </c>
      <c r="F79" s="7" t="str">
        <f>VLOOKUP(E79,'Radiation Sickness'!$B$5:$F$12,4,TRUE)</f>
        <v>1. Elevated</v>
      </c>
    </row>
    <row r="80" spans="2:6" ht="12.75">
      <c r="B80" s="203"/>
      <c r="C80" s="203"/>
      <c r="D80" s="189">
        <v>0</v>
      </c>
      <c r="E80" s="107">
        <f t="shared" si="1"/>
        <v>1</v>
      </c>
      <c r="F80" s="7" t="str">
        <f>VLOOKUP(E80,'Radiation Sickness'!$B$5:$F$12,4,TRUE)</f>
        <v>1. Elevated</v>
      </c>
    </row>
    <row r="81" spans="2:6" ht="12.75">
      <c r="B81" s="203"/>
      <c r="C81" s="203"/>
      <c r="D81" s="189">
        <v>0</v>
      </c>
      <c r="E81" s="107">
        <f t="shared" si="1"/>
        <v>1</v>
      </c>
      <c r="F81" s="7" t="str">
        <f>VLOOKUP(E81,'Radiation Sickness'!$B$5:$F$12,4,TRUE)</f>
        <v>1. Elevated</v>
      </c>
    </row>
    <row r="82" spans="2:6" ht="12.75">
      <c r="B82" s="203"/>
      <c r="C82" s="203"/>
      <c r="D82" s="189">
        <v>0</v>
      </c>
      <c r="E82" s="107">
        <f t="shared" si="1"/>
        <v>1</v>
      </c>
      <c r="F82" s="7" t="str">
        <f>VLOOKUP(E82,'Radiation Sickness'!$B$5:$F$12,4,TRUE)</f>
        <v>1. Elevated</v>
      </c>
    </row>
    <row r="83" spans="2:6" ht="12.75">
      <c r="B83" s="203"/>
      <c r="C83" s="203"/>
      <c r="D83" s="189">
        <v>0</v>
      </c>
      <c r="E83" s="107">
        <f t="shared" si="1"/>
        <v>1</v>
      </c>
      <c r="F83" s="7" t="str">
        <f>VLOOKUP(E83,'Radiation Sickness'!$B$5:$F$12,4,TRUE)</f>
        <v>1. Elevated</v>
      </c>
    </row>
    <row r="84" spans="2:6" ht="12.75">
      <c r="B84" s="203"/>
      <c r="C84" s="203"/>
      <c r="D84" s="189">
        <v>0</v>
      </c>
      <c r="E84" s="107">
        <f t="shared" si="1"/>
        <v>1</v>
      </c>
      <c r="F84" s="7" t="str">
        <f>VLOOKUP(E84,'Radiation Sickness'!$B$5:$F$12,4,TRUE)</f>
        <v>1. Elevated</v>
      </c>
    </row>
    <row r="85" spans="2:6" ht="12.75">
      <c r="B85" s="203"/>
      <c r="C85" s="203"/>
      <c r="D85" s="189">
        <v>0</v>
      </c>
      <c r="E85" s="107">
        <f t="shared" si="1"/>
        <v>1</v>
      </c>
      <c r="F85" s="7" t="str">
        <f>VLOOKUP(E85,'Radiation Sickness'!$B$5:$F$12,4,TRUE)</f>
        <v>1. Elevated</v>
      </c>
    </row>
    <row r="86" spans="2:6" ht="12.75">
      <c r="B86" s="203"/>
      <c r="C86" s="203"/>
      <c r="D86" s="189">
        <v>0</v>
      </c>
      <c r="E86" s="107">
        <f t="shared" si="1"/>
        <v>1</v>
      </c>
      <c r="F86" s="7" t="str">
        <f>VLOOKUP(E86,'Radiation Sickness'!$B$5:$F$12,4,TRUE)</f>
        <v>1. Elevated</v>
      </c>
    </row>
    <row r="87" spans="2:6" ht="12.75">
      <c r="B87" s="203"/>
      <c r="C87" s="203"/>
      <c r="D87" s="189">
        <v>0</v>
      </c>
      <c r="E87" s="107">
        <f t="shared" si="1"/>
        <v>1</v>
      </c>
      <c r="F87" s="7" t="str">
        <f>VLOOKUP(E87,'Radiation Sickness'!$B$5:$F$12,4,TRUE)</f>
        <v>1. Elevated</v>
      </c>
    </row>
    <row r="88" spans="2:6" ht="12.75">
      <c r="B88" s="203"/>
      <c r="C88" s="203"/>
      <c r="D88" s="189">
        <v>0</v>
      </c>
      <c r="E88" s="107">
        <f t="shared" si="1"/>
        <v>1</v>
      </c>
      <c r="F88" s="7" t="str">
        <f>VLOOKUP(E88,'Radiation Sickness'!$B$5:$F$12,4,TRUE)</f>
        <v>1. Elevated</v>
      </c>
    </row>
    <row r="89" spans="2:6" ht="12.75">
      <c r="B89" s="203"/>
      <c r="C89" s="203"/>
      <c r="D89" s="189">
        <v>0</v>
      </c>
      <c r="E89" s="107">
        <f t="shared" si="1"/>
        <v>1</v>
      </c>
      <c r="F89" s="7" t="str">
        <f>VLOOKUP(E89,'Radiation Sickness'!$B$5:$F$12,4,TRUE)</f>
        <v>1. Elevated</v>
      </c>
    </row>
    <row r="90" spans="2:6" ht="12.75">
      <c r="B90" s="203"/>
      <c r="C90" s="203"/>
      <c r="D90" s="189">
        <v>0</v>
      </c>
      <c r="E90" s="107">
        <f t="shared" si="1"/>
        <v>1</v>
      </c>
      <c r="F90" s="7" t="str">
        <f>VLOOKUP(E90,'Radiation Sickness'!$B$5:$F$12,4,TRUE)</f>
        <v>1. Elevated</v>
      </c>
    </row>
    <row r="91" spans="2:6" ht="12.75">
      <c r="B91" s="203"/>
      <c r="C91" s="203"/>
      <c r="D91" s="189">
        <v>0</v>
      </c>
      <c r="E91" s="107">
        <f t="shared" si="1"/>
        <v>1</v>
      </c>
      <c r="F91" s="7" t="str">
        <f>VLOOKUP(E91,'Radiation Sickness'!$B$5:$F$12,4,TRUE)</f>
        <v>1. Elevated</v>
      </c>
    </row>
    <row r="92" spans="2:6" ht="12.75">
      <c r="B92" s="203"/>
      <c r="C92" s="203"/>
      <c r="D92" s="189">
        <v>0</v>
      </c>
      <c r="E92" s="107">
        <f t="shared" si="1"/>
        <v>1</v>
      </c>
      <c r="F92" s="7" t="str">
        <f>VLOOKUP(E92,'Radiation Sickness'!$B$5:$F$12,4,TRUE)</f>
        <v>1. Elevated</v>
      </c>
    </row>
    <row r="93" spans="2:6" ht="12.75">
      <c r="B93" s="203"/>
      <c r="C93" s="203"/>
      <c r="D93" s="189">
        <v>0</v>
      </c>
      <c r="E93" s="107">
        <f t="shared" si="1"/>
        <v>1</v>
      </c>
      <c r="F93" s="7" t="str">
        <f>VLOOKUP(E93,'Radiation Sickness'!$B$5:$F$12,4,TRUE)</f>
        <v>1. Elevated</v>
      </c>
    </row>
    <row r="94" spans="2:6" ht="12.75">
      <c r="B94" s="203"/>
      <c r="C94" s="203"/>
      <c r="D94" s="189">
        <v>0</v>
      </c>
      <c r="E94" s="107">
        <f t="shared" si="1"/>
        <v>1</v>
      </c>
      <c r="F94" s="7" t="str">
        <f>VLOOKUP(E94,'Radiation Sickness'!$B$5:$F$12,4,TRUE)</f>
        <v>1. Elevated</v>
      </c>
    </row>
    <row r="95" spans="2:6" ht="12.75">
      <c r="B95" s="203"/>
      <c r="C95" s="203"/>
      <c r="D95" s="189">
        <v>0</v>
      </c>
      <c r="E95" s="107">
        <f t="shared" si="1"/>
        <v>1</v>
      </c>
      <c r="F95" s="7" t="str">
        <f>VLOOKUP(E95,'Radiation Sickness'!$B$5:$F$12,4,TRUE)</f>
        <v>1. Elevated</v>
      </c>
    </row>
    <row r="96" spans="2:6" ht="12.75">
      <c r="B96" s="203"/>
      <c r="C96" s="203"/>
      <c r="D96" s="189">
        <v>0</v>
      </c>
      <c r="E96" s="107">
        <f t="shared" si="1"/>
        <v>1</v>
      </c>
      <c r="F96" s="7" t="str">
        <f>VLOOKUP(E96,'Radiation Sickness'!$B$5:$F$12,4,TRUE)</f>
        <v>1. Elevated</v>
      </c>
    </row>
    <row r="97" spans="2:6" ht="12.75">
      <c r="B97" s="203"/>
      <c r="C97" s="203"/>
      <c r="D97" s="189">
        <v>0</v>
      </c>
      <c r="E97" s="107">
        <f t="shared" si="1"/>
        <v>1</v>
      </c>
      <c r="F97" s="7" t="str">
        <f>VLOOKUP(E97,'Radiation Sickness'!$B$5:$F$12,4,TRUE)</f>
        <v>1. Elevated</v>
      </c>
    </row>
    <row r="98" spans="2:6" ht="12.75">
      <c r="B98" s="203"/>
      <c r="C98" s="203"/>
      <c r="D98" s="189">
        <v>0</v>
      </c>
      <c r="E98" s="107">
        <f t="shared" si="1"/>
        <v>1</v>
      </c>
      <c r="F98" s="7" t="str">
        <f>VLOOKUP(E98,'Radiation Sickness'!$B$5:$F$12,4,TRUE)</f>
        <v>1. Elevated</v>
      </c>
    </row>
    <row r="99" spans="2:6" ht="12.75">
      <c r="B99" s="203"/>
      <c r="C99" s="203"/>
      <c r="D99" s="189">
        <v>0</v>
      </c>
      <c r="E99" s="107">
        <f t="shared" si="1"/>
        <v>1</v>
      </c>
      <c r="F99" s="7" t="str">
        <f>VLOOKUP(E99,'Radiation Sickness'!$B$5:$F$12,4,TRUE)</f>
        <v>1. Elevated</v>
      </c>
    </row>
    <row r="100" spans="2:6" ht="12.75">
      <c r="B100" s="203"/>
      <c r="C100" s="203"/>
      <c r="D100" s="189">
        <v>0</v>
      </c>
      <c r="E100" s="107">
        <f t="shared" si="1"/>
        <v>1</v>
      </c>
      <c r="F100" s="7" t="str">
        <f>VLOOKUP(E100,'Radiation Sickness'!$B$5:$F$12,4,TRUE)</f>
        <v>1. Elevated</v>
      </c>
    </row>
    <row r="101" spans="2:6" ht="12.75">
      <c r="B101" s="203"/>
      <c r="C101" s="203"/>
      <c r="D101" s="189">
        <v>0</v>
      </c>
      <c r="E101" s="107">
        <f t="shared" si="1"/>
        <v>1</v>
      </c>
      <c r="F101" s="7" t="str">
        <f>VLOOKUP(E101,'Radiation Sickness'!$B$5:$F$12,4,TRUE)</f>
        <v>1. Elevated</v>
      </c>
    </row>
    <row r="102" spans="2:6" ht="12.75">
      <c r="B102" s="203"/>
      <c r="C102" s="203"/>
      <c r="D102" s="189">
        <v>0</v>
      </c>
      <c r="E102" s="107">
        <f t="shared" si="1"/>
        <v>1</v>
      </c>
      <c r="F102" s="7" t="str">
        <f>VLOOKUP(E102,'Radiation Sickness'!$B$5:$F$12,4,TRUE)</f>
        <v>1. Elevated</v>
      </c>
    </row>
    <row r="103" spans="2:6" ht="12.75">
      <c r="B103" s="203"/>
      <c r="C103" s="203"/>
      <c r="D103" s="189">
        <v>0</v>
      </c>
      <c r="E103" s="107">
        <f t="shared" si="1"/>
        <v>1</v>
      </c>
      <c r="F103" s="7" t="str">
        <f>VLOOKUP(E103,'Radiation Sickness'!$B$5:$F$12,4,TRUE)</f>
        <v>1. Elevated</v>
      </c>
    </row>
    <row r="104" spans="2:6" ht="12.75">
      <c r="B104" s="203"/>
      <c r="C104" s="203"/>
      <c r="D104" s="189">
        <v>0</v>
      </c>
      <c r="E104" s="107">
        <f t="shared" si="1"/>
        <v>1</v>
      </c>
      <c r="F104" s="7" t="str">
        <f>VLOOKUP(E104,'Radiation Sickness'!$B$5:$F$12,4,TRUE)</f>
        <v>1. Elevated</v>
      </c>
    </row>
    <row r="105" spans="2:6" ht="12.75">
      <c r="B105" s="203"/>
      <c r="C105" s="203"/>
      <c r="D105" s="189">
        <v>0</v>
      </c>
      <c r="E105" s="107">
        <f t="shared" si="1"/>
        <v>1</v>
      </c>
      <c r="F105" s="7" t="str">
        <f>VLOOKUP(E105,'Radiation Sickness'!$B$5:$F$12,4,TRUE)</f>
        <v>1. Elevated</v>
      </c>
    </row>
    <row r="106" spans="2:6" ht="12.75">
      <c r="B106" s="203"/>
      <c r="C106" s="203"/>
      <c r="D106" s="189">
        <v>0</v>
      </c>
      <c r="E106" s="107">
        <f t="shared" si="1"/>
        <v>1</v>
      </c>
      <c r="F106" s="7" t="str">
        <f>VLOOKUP(E106,'Radiation Sickness'!$B$5:$F$12,4,TRUE)</f>
        <v>1. Elevated</v>
      </c>
    </row>
    <row r="107" spans="2:6" ht="12.75">
      <c r="B107" s="203"/>
      <c r="C107" s="203"/>
      <c r="D107" s="189">
        <v>0</v>
      </c>
      <c r="E107" s="107">
        <f t="shared" si="1"/>
        <v>1</v>
      </c>
      <c r="F107" s="7" t="str">
        <f>VLOOKUP(E107,'Radiation Sickness'!$B$5:$F$12,4,TRUE)</f>
        <v>1. Elevated</v>
      </c>
    </row>
    <row r="108" spans="2:6" ht="12.75">
      <c r="B108" s="203"/>
      <c r="C108" s="203"/>
      <c r="D108" s="189">
        <v>0</v>
      </c>
      <c r="E108" s="107">
        <f t="shared" si="1"/>
        <v>1</v>
      </c>
      <c r="F108" s="7" t="str">
        <f>VLOOKUP(E108,'Radiation Sickness'!$B$5:$F$12,4,TRUE)</f>
        <v>1. Elevated</v>
      </c>
    </row>
    <row r="109" spans="2:6" ht="12.75">
      <c r="B109" s="203"/>
      <c r="C109" s="203"/>
      <c r="D109" s="189">
        <v>0</v>
      </c>
      <c r="E109" s="107">
        <f t="shared" si="1"/>
        <v>1</v>
      </c>
      <c r="F109" s="7" t="str">
        <f>VLOOKUP(E109,'Radiation Sickness'!$B$5:$F$12,4,TRUE)</f>
        <v>1. Elevated</v>
      </c>
    </row>
    <row r="110" spans="2:6" ht="12.75">
      <c r="B110" s="203"/>
      <c r="C110" s="203"/>
      <c r="D110" s="189">
        <v>0</v>
      </c>
      <c r="E110" s="107">
        <f t="shared" si="1"/>
        <v>1</v>
      </c>
      <c r="F110" s="7" t="str">
        <f>VLOOKUP(E110,'Radiation Sickness'!$B$5:$F$12,4,TRUE)</f>
        <v>1. Elevated</v>
      </c>
    </row>
    <row r="111" spans="2:6" ht="12.75">
      <c r="B111" s="203"/>
      <c r="C111" s="203"/>
      <c r="D111" s="189">
        <v>0</v>
      </c>
      <c r="E111" s="107">
        <f t="shared" si="1"/>
        <v>1</v>
      </c>
      <c r="F111" s="7" t="str">
        <f>VLOOKUP(E111,'Radiation Sickness'!$B$5:$F$12,4,TRUE)</f>
        <v>1. Elevated</v>
      </c>
    </row>
    <row r="112" spans="2:6" ht="12.75">
      <c r="B112" s="203"/>
      <c r="C112" s="203"/>
      <c r="D112" s="189">
        <v>0</v>
      </c>
      <c r="E112" s="107">
        <f t="shared" si="1"/>
        <v>1</v>
      </c>
      <c r="F112" s="7" t="str">
        <f>VLOOKUP(E112,'Radiation Sickness'!$B$5:$F$12,4,TRUE)</f>
        <v>1. Elevated</v>
      </c>
    </row>
    <row r="113" spans="2:6" ht="12.75">
      <c r="B113" s="203"/>
      <c r="C113" s="203"/>
      <c r="D113" s="189">
        <v>0</v>
      </c>
      <c r="E113" s="107">
        <f t="shared" si="1"/>
        <v>1</v>
      </c>
      <c r="F113" s="7" t="str">
        <f>VLOOKUP(E113,'Radiation Sickness'!$B$5:$F$12,4,TRUE)</f>
        <v>1. Elevated</v>
      </c>
    </row>
    <row r="114" spans="2:6" ht="12.75">
      <c r="B114" s="203"/>
      <c r="C114" s="203"/>
      <c r="D114" s="189">
        <v>0</v>
      </c>
      <c r="E114" s="107">
        <f t="shared" si="1"/>
        <v>1</v>
      </c>
      <c r="F114" s="7" t="str">
        <f>VLOOKUP(E114,'Radiation Sickness'!$B$5:$F$12,4,TRUE)</f>
        <v>1. Elevated</v>
      </c>
    </row>
    <row r="115" spans="2:6" ht="12.75">
      <c r="B115" s="203"/>
      <c r="C115" s="203"/>
      <c r="D115" s="189">
        <v>0</v>
      </c>
      <c r="E115" s="107">
        <f t="shared" si="1"/>
        <v>1</v>
      </c>
      <c r="F115" s="7" t="str">
        <f>VLOOKUP(E115,'Radiation Sickness'!$B$5:$F$12,4,TRUE)</f>
        <v>1. Elevated</v>
      </c>
    </row>
    <row r="116" spans="2:6" ht="12.75">
      <c r="B116" s="203"/>
      <c r="C116" s="203"/>
      <c r="D116" s="189">
        <v>0</v>
      </c>
      <c r="E116" s="107">
        <f t="shared" si="1"/>
        <v>1</v>
      </c>
      <c r="F116" s="7" t="str">
        <f>VLOOKUP(E116,'Radiation Sickness'!$B$5:$F$12,4,TRUE)</f>
        <v>1. Elevated</v>
      </c>
    </row>
    <row r="117" spans="2:6" ht="12.75">
      <c r="B117" s="203"/>
      <c r="C117" s="203"/>
      <c r="D117" s="189">
        <v>0</v>
      </c>
      <c r="E117" s="107">
        <f t="shared" si="1"/>
        <v>1</v>
      </c>
      <c r="F117" s="7" t="str">
        <f>VLOOKUP(E117,'Radiation Sickness'!$B$5:$F$12,4,TRUE)</f>
        <v>1. Elevated</v>
      </c>
    </row>
    <row r="118" spans="2:6" ht="12.75">
      <c r="B118" s="203"/>
      <c r="C118" s="203"/>
      <c r="D118" s="189">
        <v>0</v>
      </c>
      <c r="E118" s="107">
        <f t="shared" si="1"/>
        <v>1</v>
      </c>
      <c r="F118" s="7" t="str">
        <f>VLOOKUP(E118,'Radiation Sickness'!$B$5:$F$12,4,TRUE)</f>
        <v>1. Elevated</v>
      </c>
    </row>
    <row r="119" spans="2:6" ht="12.75">
      <c r="B119" s="203"/>
      <c r="C119" s="203"/>
      <c r="D119" s="189">
        <v>0</v>
      </c>
      <c r="E119" s="107">
        <f t="shared" si="1"/>
        <v>1</v>
      </c>
      <c r="F119" s="7" t="str">
        <f>VLOOKUP(E119,'Radiation Sickness'!$B$5:$F$12,4,TRUE)</f>
        <v>1. Elevated</v>
      </c>
    </row>
    <row r="120" spans="2:6" ht="12.75">
      <c r="B120" s="203"/>
      <c r="C120" s="203"/>
      <c r="D120" s="189">
        <v>0</v>
      </c>
      <c r="E120" s="107">
        <f t="shared" si="1"/>
        <v>1</v>
      </c>
      <c r="F120" s="7" t="str">
        <f>VLOOKUP(E120,'Radiation Sickness'!$B$5:$F$12,4,TRUE)</f>
        <v>1. Elevated</v>
      </c>
    </row>
    <row r="121" spans="2:6" ht="12.75">
      <c r="B121" s="203"/>
      <c r="C121" s="203"/>
      <c r="D121" s="189">
        <v>0</v>
      </c>
      <c r="E121" s="107">
        <f t="shared" si="1"/>
        <v>1</v>
      </c>
      <c r="F121" s="7" t="str">
        <f>VLOOKUP(E121,'Radiation Sickness'!$B$5:$F$12,4,TRUE)</f>
        <v>1. Elevated</v>
      </c>
    </row>
    <row r="122" spans="2:6" ht="12.75">
      <c r="B122" s="203"/>
      <c r="C122" s="203"/>
      <c r="D122" s="189">
        <v>0</v>
      </c>
      <c r="E122" s="107">
        <f t="shared" si="1"/>
        <v>1</v>
      </c>
      <c r="F122" s="7" t="str">
        <f>VLOOKUP(E122,'Radiation Sickness'!$B$5:$F$12,4,TRUE)</f>
        <v>1. Elevated</v>
      </c>
    </row>
    <row r="123" spans="2:6" ht="12.75">
      <c r="B123" s="203"/>
      <c r="C123" s="203"/>
      <c r="D123" s="189">
        <v>0</v>
      </c>
      <c r="E123" s="107">
        <f t="shared" si="1"/>
        <v>1</v>
      </c>
      <c r="F123" s="7" t="str">
        <f>VLOOKUP(E123,'Radiation Sickness'!$B$5:$F$12,4,TRUE)</f>
        <v>1. Elevated</v>
      </c>
    </row>
    <row r="124" spans="2:6" ht="12.75">
      <c r="B124" s="203"/>
      <c r="C124" s="203"/>
      <c r="D124" s="189">
        <v>0</v>
      </c>
      <c r="E124" s="107">
        <f t="shared" si="1"/>
        <v>1</v>
      </c>
      <c r="F124" s="7" t="str">
        <f>VLOOKUP(E124,'Radiation Sickness'!$B$5:$F$12,4,TRUE)</f>
        <v>1. Elevated</v>
      </c>
    </row>
    <row r="125" spans="2:6" ht="12.75">
      <c r="B125" s="203"/>
      <c r="C125" s="203"/>
      <c r="D125" s="189">
        <v>0</v>
      </c>
      <c r="E125" s="107">
        <f t="shared" si="1"/>
        <v>1</v>
      </c>
      <c r="F125" s="7" t="str">
        <f>VLOOKUP(E125,'Radiation Sickness'!$B$5:$F$12,4,TRUE)</f>
        <v>1. Elevated</v>
      </c>
    </row>
    <row r="126" spans="2:6" ht="12.75">
      <c r="B126" s="203"/>
      <c r="C126" s="203"/>
      <c r="D126" s="189">
        <v>0</v>
      </c>
      <c r="E126" s="107">
        <f t="shared" si="1"/>
        <v>1</v>
      </c>
      <c r="F126" s="7" t="str">
        <f>VLOOKUP(E126,'Radiation Sickness'!$B$5:$F$12,4,TRUE)</f>
        <v>1. Elevated</v>
      </c>
    </row>
    <row r="127" spans="2:6" ht="12.75">
      <c r="B127" s="203"/>
      <c r="C127" s="203"/>
      <c r="D127" s="189">
        <v>0</v>
      </c>
      <c r="E127" s="107">
        <f t="shared" si="1"/>
        <v>1</v>
      </c>
      <c r="F127" s="7" t="str">
        <f>VLOOKUP(E127,'Radiation Sickness'!$B$5:$F$12,4,TRUE)</f>
        <v>1. Elevated</v>
      </c>
    </row>
    <row r="128" spans="2:6" ht="12.75">
      <c r="B128" s="203"/>
      <c r="C128" s="203"/>
      <c r="D128" s="189">
        <v>0</v>
      </c>
      <c r="E128" s="107">
        <f t="shared" si="1"/>
        <v>1</v>
      </c>
      <c r="F128" s="7" t="str">
        <f>VLOOKUP(E128,'Radiation Sickness'!$B$5:$F$12,4,TRUE)</f>
        <v>1. Elevated</v>
      </c>
    </row>
    <row r="129" spans="2:6" ht="12.75">
      <c r="B129" s="203"/>
      <c r="C129" s="203"/>
      <c r="D129" s="189">
        <v>0</v>
      </c>
      <c r="E129" s="107">
        <f t="shared" si="1"/>
        <v>1</v>
      </c>
      <c r="F129" s="7" t="str">
        <f>VLOOKUP(E129,'Radiation Sickness'!$B$5:$F$12,4,TRUE)</f>
        <v>1. Elevated</v>
      </c>
    </row>
    <row r="130" spans="2:6" ht="12.75">
      <c r="B130" s="203"/>
      <c r="C130" s="203"/>
      <c r="D130" s="189">
        <v>0</v>
      </c>
      <c r="E130" s="107">
        <f t="shared" si="1"/>
        <v>1</v>
      </c>
      <c r="F130" s="7" t="str">
        <f>VLOOKUP(E130,'Radiation Sickness'!$B$5:$F$12,4,TRUE)</f>
        <v>1. Elevated</v>
      </c>
    </row>
    <row r="131" spans="2:6" ht="12.75">
      <c r="B131" s="203"/>
      <c r="C131" s="203"/>
      <c r="D131" s="189">
        <v>0</v>
      </c>
      <c r="E131" s="107">
        <f t="shared" si="1"/>
        <v>1</v>
      </c>
      <c r="F131" s="7" t="str">
        <f>VLOOKUP(E131,'Radiation Sickness'!$B$5:$F$12,4,TRUE)</f>
        <v>1. Elevated</v>
      </c>
    </row>
    <row r="132" spans="2:6" ht="12.75">
      <c r="B132" s="203"/>
      <c r="C132" s="203"/>
      <c r="D132" s="189">
        <v>0</v>
      </c>
      <c r="E132" s="107">
        <f t="shared" si="1"/>
        <v>1</v>
      </c>
      <c r="F132" s="7" t="str">
        <f>VLOOKUP(E132,'Radiation Sickness'!$B$5:$F$12,4,TRUE)</f>
        <v>1. Elevated</v>
      </c>
    </row>
    <row r="133" spans="2:6" ht="12.75">
      <c r="B133" s="203"/>
      <c r="C133" s="203"/>
      <c r="D133" s="189">
        <v>0</v>
      </c>
      <c r="E133" s="107">
        <f t="shared" si="1"/>
        <v>1</v>
      </c>
      <c r="F133" s="7" t="str">
        <f>VLOOKUP(E133,'Radiation Sickness'!$B$5:$F$12,4,TRUE)</f>
        <v>1. Elevated</v>
      </c>
    </row>
    <row r="134" spans="2:6" ht="12.75">
      <c r="B134" s="203"/>
      <c r="C134" s="203"/>
      <c r="D134" s="189">
        <v>0</v>
      </c>
      <c r="E134" s="107">
        <f t="shared" si="1"/>
        <v>1</v>
      </c>
      <c r="F134" s="7" t="str">
        <f>VLOOKUP(E134,'Radiation Sickness'!$B$5:$F$12,4,TRUE)</f>
        <v>1. Elevated</v>
      </c>
    </row>
    <row r="135" spans="2:6" ht="12.75">
      <c r="B135" s="203"/>
      <c r="C135" s="203"/>
      <c r="D135" s="189">
        <v>0</v>
      </c>
      <c r="E135" s="107">
        <f t="shared" si="1"/>
        <v>1</v>
      </c>
      <c r="F135" s="7" t="str">
        <f>VLOOKUP(E135,'Radiation Sickness'!$B$5:$F$12,4,TRUE)</f>
        <v>1. Elevated</v>
      </c>
    </row>
    <row r="136" spans="2:6" ht="12.75">
      <c r="B136" s="203"/>
      <c r="C136" s="203"/>
      <c r="D136" s="189">
        <v>0</v>
      </c>
      <c r="E136" s="107">
        <f t="shared" si="1"/>
        <v>1</v>
      </c>
      <c r="F136" s="7" t="str">
        <f>VLOOKUP(E136,'Radiation Sickness'!$B$5:$F$12,4,TRUE)</f>
        <v>1. Elevated</v>
      </c>
    </row>
    <row r="137" spans="2:6" ht="12.75">
      <c r="B137" s="203"/>
      <c r="C137" s="203"/>
      <c r="D137" s="189">
        <v>0</v>
      </c>
      <c r="E137" s="107">
        <f t="shared" si="1"/>
        <v>1</v>
      </c>
      <c r="F137" s="7" t="str">
        <f>VLOOKUP(E137,'Radiation Sickness'!$B$5:$F$12,4,TRUE)</f>
        <v>1. Elevated</v>
      </c>
    </row>
    <row r="138" spans="2:6" ht="12.75">
      <c r="B138" s="203"/>
      <c r="C138" s="203"/>
      <c r="D138" s="189">
        <v>0</v>
      </c>
      <c r="E138" s="107">
        <f aca="true" t="shared" si="2" ref="E138:E201">E137+D138</f>
        <v>1</v>
      </c>
      <c r="F138" s="7" t="str">
        <f>VLOOKUP(E138,'Radiation Sickness'!$B$5:$F$12,4,TRUE)</f>
        <v>1. Elevated</v>
      </c>
    </row>
    <row r="139" spans="2:6" ht="12.75">
      <c r="B139" s="203"/>
      <c r="C139" s="203"/>
      <c r="D139" s="189">
        <v>0</v>
      </c>
      <c r="E139" s="107">
        <f t="shared" si="2"/>
        <v>1</v>
      </c>
      <c r="F139" s="7" t="str">
        <f>VLOOKUP(E139,'Radiation Sickness'!$B$5:$F$12,4,TRUE)</f>
        <v>1. Elevated</v>
      </c>
    </row>
    <row r="140" spans="2:6" ht="12.75">
      <c r="B140" s="203"/>
      <c r="C140" s="203"/>
      <c r="D140" s="189">
        <v>0</v>
      </c>
      <c r="E140" s="107">
        <f t="shared" si="2"/>
        <v>1</v>
      </c>
      <c r="F140" s="7" t="str">
        <f>VLOOKUP(E140,'Radiation Sickness'!$B$5:$F$12,4,TRUE)</f>
        <v>1. Elevated</v>
      </c>
    </row>
    <row r="141" spans="2:6" ht="12.75">
      <c r="B141" s="203"/>
      <c r="C141" s="203"/>
      <c r="D141" s="189">
        <v>0</v>
      </c>
      <c r="E141" s="107">
        <f t="shared" si="2"/>
        <v>1</v>
      </c>
      <c r="F141" s="7" t="str">
        <f>VLOOKUP(E141,'Radiation Sickness'!$B$5:$F$12,4,TRUE)</f>
        <v>1. Elevated</v>
      </c>
    </row>
    <row r="142" spans="2:6" ht="12.75">
      <c r="B142" s="203"/>
      <c r="C142" s="203"/>
      <c r="D142" s="189">
        <v>0</v>
      </c>
      <c r="E142" s="107">
        <f t="shared" si="2"/>
        <v>1</v>
      </c>
      <c r="F142" s="7" t="str">
        <f>VLOOKUP(E142,'Radiation Sickness'!$B$5:$F$12,4,TRUE)</f>
        <v>1. Elevated</v>
      </c>
    </row>
    <row r="143" spans="2:6" ht="12.75">
      <c r="B143" s="203"/>
      <c r="C143" s="203"/>
      <c r="D143" s="189">
        <v>0</v>
      </c>
      <c r="E143" s="107">
        <f t="shared" si="2"/>
        <v>1</v>
      </c>
      <c r="F143" s="7" t="str">
        <f>VLOOKUP(E143,'Radiation Sickness'!$B$5:$F$12,4,TRUE)</f>
        <v>1. Elevated</v>
      </c>
    </row>
    <row r="144" spans="2:6" ht="12.75">
      <c r="B144" s="203"/>
      <c r="C144" s="203"/>
      <c r="D144" s="189">
        <v>0</v>
      </c>
      <c r="E144" s="107">
        <f t="shared" si="2"/>
        <v>1</v>
      </c>
      <c r="F144" s="7" t="str">
        <f>VLOOKUP(E144,'Radiation Sickness'!$B$5:$F$12,4,TRUE)</f>
        <v>1. Elevated</v>
      </c>
    </row>
    <row r="145" spans="2:6" ht="12.75">
      <c r="B145" s="203"/>
      <c r="C145" s="203"/>
      <c r="D145" s="189">
        <v>0</v>
      </c>
      <c r="E145" s="107">
        <f t="shared" si="2"/>
        <v>1</v>
      </c>
      <c r="F145" s="7" t="str">
        <f>VLOOKUP(E145,'Radiation Sickness'!$B$5:$F$12,4,TRUE)</f>
        <v>1. Elevated</v>
      </c>
    </row>
    <row r="146" spans="2:6" ht="12.75">
      <c r="B146" s="203"/>
      <c r="C146" s="203"/>
      <c r="D146" s="189">
        <v>0</v>
      </c>
      <c r="E146" s="107">
        <f t="shared" si="2"/>
        <v>1</v>
      </c>
      <c r="F146" s="7" t="str">
        <f>VLOOKUP(E146,'Radiation Sickness'!$B$5:$F$12,4,TRUE)</f>
        <v>1. Elevated</v>
      </c>
    </row>
    <row r="147" spans="2:6" ht="12.75">
      <c r="B147" s="203"/>
      <c r="C147" s="203"/>
      <c r="D147" s="189">
        <v>0</v>
      </c>
      <c r="E147" s="107">
        <f t="shared" si="2"/>
        <v>1</v>
      </c>
      <c r="F147" s="7" t="str">
        <f>VLOOKUP(E147,'Radiation Sickness'!$B$5:$F$12,4,TRUE)</f>
        <v>1. Elevated</v>
      </c>
    </row>
    <row r="148" spans="2:6" ht="12.75">
      <c r="B148" s="203"/>
      <c r="C148" s="203"/>
      <c r="D148" s="189">
        <v>0</v>
      </c>
      <c r="E148" s="107">
        <f t="shared" si="2"/>
        <v>1</v>
      </c>
      <c r="F148" s="7" t="str">
        <f>VLOOKUP(E148,'Radiation Sickness'!$B$5:$F$12,4,TRUE)</f>
        <v>1. Elevated</v>
      </c>
    </row>
    <row r="149" spans="2:6" ht="12.75">
      <c r="B149" s="203"/>
      <c r="C149" s="203"/>
      <c r="D149" s="189">
        <v>0</v>
      </c>
      <c r="E149" s="107">
        <f t="shared" si="2"/>
        <v>1</v>
      </c>
      <c r="F149" s="7" t="str">
        <f>VLOOKUP(E149,'Radiation Sickness'!$B$5:$F$12,4,TRUE)</f>
        <v>1. Elevated</v>
      </c>
    </row>
    <row r="150" spans="2:6" ht="12.75">
      <c r="B150" s="203"/>
      <c r="C150" s="203"/>
      <c r="D150" s="189">
        <v>0</v>
      </c>
      <c r="E150" s="107">
        <f t="shared" si="2"/>
        <v>1</v>
      </c>
      <c r="F150" s="7" t="str">
        <f>VLOOKUP(E150,'Radiation Sickness'!$B$5:$F$12,4,TRUE)</f>
        <v>1. Elevated</v>
      </c>
    </row>
    <row r="151" spans="2:6" ht="12.75">
      <c r="B151" s="203"/>
      <c r="C151" s="203"/>
      <c r="D151" s="189">
        <v>0</v>
      </c>
      <c r="E151" s="107">
        <f t="shared" si="2"/>
        <v>1</v>
      </c>
      <c r="F151" s="7" t="str">
        <f>VLOOKUP(E151,'Radiation Sickness'!$B$5:$F$12,4,TRUE)</f>
        <v>1. Elevated</v>
      </c>
    </row>
    <row r="152" spans="2:6" ht="12.75">
      <c r="B152" s="203"/>
      <c r="C152" s="203"/>
      <c r="D152" s="189">
        <v>0</v>
      </c>
      <c r="E152" s="107">
        <f t="shared" si="2"/>
        <v>1</v>
      </c>
      <c r="F152" s="7" t="str">
        <f>VLOOKUP(E152,'Radiation Sickness'!$B$5:$F$12,4,TRUE)</f>
        <v>1. Elevated</v>
      </c>
    </row>
    <row r="153" spans="2:6" ht="12.75">
      <c r="B153" s="203"/>
      <c r="C153" s="203"/>
      <c r="D153" s="189">
        <v>0</v>
      </c>
      <c r="E153" s="107">
        <f t="shared" si="2"/>
        <v>1</v>
      </c>
      <c r="F153" s="7" t="str">
        <f>VLOOKUP(E153,'Radiation Sickness'!$B$5:$F$12,4,TRUE)</f>
        <v>1. Elevated</v>
      </c>
    </row>
    <row r="154" spans="2:6" ht="12.75">
      <c r="B154" s="203"/>
      <c r="C154" s="203"/>
      <c r="D154" s="189">
        <v>0</v>
      </c>
      <c r="E154" s="107">
        <f t="shared" si="2"/>
        <v>1</v>
      </c>
      <c r="F154" s="7" t="str">
        <f>VLOOKUP(E154,'Radiation Sickness'!$B$5:$F$12,4,TRUE)</f>
        <v>1. Elevated</v>
      </c>
    </row>
    <row r="155" spans="2:6" ht="12.75">
      <c r="B155" s="203"/>
      <c r="C155" s="203"/>
      <c r="D155" s="189">
        <v>0</v>
      </c>
      <c r="E155" s="107">
        <f t="shared" si="2"/>
        <v>1</v>
      </c>
      <c r="F155" s="7" t="str">
        <f>VLOOKUP(E155,'Radiation Sickness'!$B$5:$F$12,4,TRUE)</f>
        <v>1. Elevated</v>
      </c>
    </row>
    <row r="156" spans="2:6" ht="12.75">
      <c r="B156" s="203"/>
      <c r="C156" s="203"/>
      <c r="D156" s="189">
        <v>0</v>
      </c>
      <c r="E156" s="107">
        <f t="shared" si="2"/>
        <v>1</v>
      </c>
      <c r="F156" s="7" t="str">
        <f>VLOOKUP(E156,'Radiation Sickness'!$B$5:$F$12,4,TRUE)</f>
        <v>1. Elevated</v>
      </c>
    </row>
    <row r="157" spans="2:6" ht="12.75">
      <c r="B157" s="203"/>
      <c r="C157" s="203"/>
      <c r="D157" s="189">
        <v>0</v>
      </c>
      <c r="E157" s="107">
        <f t="shared" si="2"/>
        <v>1</v>
      </c>
      <c r="F157" s="7" t="str">
        <f>VLOOKUP(E157,'Radiation Sickness'!$B$5:$F$12,4,TRUE)</f>
        <v>1. Elevated</v>
      </c>
    </row>
    <row r="158" spans="2:6" ht="12.75">
      <c r="B158" s="203"/>
      <c r="C158" s="203"/>
      <c r="D158" s="189">
        <v>0</v>
      </c>
      <c r="E158" s="107">
        <f t="shared" si="2"/>
        <v>1</v>
      </c>
      <c r="F158" s="7" t="str">
        <f>VLOOKUP(E158,'Radiation Sickness'!$B$5:$F$12,4,TRUE)</f>
        <v>1. Elevated</v>
      </c>
    </row>
    <row r="159" spans="2:6" ht="12.75">
      <c r="B159" s="203"/>
      <c r="C159" s="203"/>
      <c r="D159" s="189">
        <v>0</v>
      </c>
      <c r="E159" s="107">
        <f t="shared" si="2"/>
        <v>1</v>
      </c>
      <c r="F159" s="7" t="str">
        <f>VLOOKUP(E159,'Radiation Sickness'!$B$5:$F$12,4,TRUE)</f>
        <v>1. Elevated</v>
      </c>
    </row>
    <row r="160" spans="2:6" ht="12.75">
      <c r="B160" s="203"/>
      <c r="C160" s="203"/>
      <c r="D160" s="189">
        <v>0</v>
      </c>
      <c r="E160" s="107">
        <f t="shared" si="2"/>
        <v>1</v>
      </c>
      <c r="F160" s="7" t="str">
        <f>VLOOKUP(E160,'Radiation Sickness'!$B$5:$F$12,4,TRUE)</f>
        <v>1. Elevated</v>
      </c>
    </row>
    <row r="161" spans="2:6" ht="12.75">
      <c r="B161" s="203"/>
      <c r="C161" s="203"/>
      <c r="D161" s="189">
        <v>0</v>
      </c>
      <c r="E161" s="107">
        <f t="shared" si="2"/>
        <v>1</v>
      </c>
      <c r="F161" s="7" t="str">
        <f>VLOOKUP(E161,'Radiation Sickness'!$B$5:$F$12,4,TRUE)</f>
        <v>1. Elevated</v>
      </c>
    </row>
    <row r="162" spans="2:6" ht="12.75">
      <c r="B162" s="203"/>
      <c r="C162" s="203"/>
      <c r="D162" s="189">
        <v>0</v>
      </c>
      <c r="E162" s="107">
        <f t="shared" si="2"/>
        <v>1</v>
      </c>
      <c r="F162" s="7" t="str">
        <f>VLOOKUP(E162,'Radiation Sickness'!$B$5:$F$12,4,TRUE)</f>
        <v>1. Elevated</v>
      </c>
    </row>
    <row r="163" spans="2:6" ht="12.75">
      <c r="B163" s="203"/>
      <c r="C163" s="203"/>
      <c r="D163" s="189">
        <v>0</v>
      </c>
      <c r="E163" s="107">
        <f t="shared" si="2"/>
        <v>1</v>
      </c>
      <c r="F163" s="7" t="str">
        <f>VLOOKUP(E163,'Radiation Sickness'!$B$5:$F$12,4,TRUE)</f>
        <v>1. Elevated</v>
      </c>
    </row>
    <row r="164" spans="2:6" ht="12.75">
      <c r="B164" s="203"/>
      <c r="C164" s="203"/>
      <c r="D164" s="189">
        <v>0</v>
      </c>
      <c r="E164" s="107">
        <f t="shared" si="2"/>
        <v>1</v>
      </c>
      <c r="F164" s="7" t="str">
        <f>VLOOKUP(E164,'Radiation Sickness'!$B$5:$F$12,4,TRUE)</f>
        <v>1. Elevated</v>
      </c>
    </row>
    <row r="165" spans="2:6" ht="12.75">
      <c r="B165" s="203"/>
      <c r="C165" s="203"/>
      <c r="D165" s="189">
        <v>0</v>
      </c>
      <c r="E165" s="107">
        <f t="shared" si="2"/>
        <v>1</v>
      </c>
      <c r="F165" s="7" t="str">
        <f>VLOOKUP(E165,'Radiation Sickness'!$B$5:$F$12,4,TRUE)</f>
        <v>1. Elevated</v>
      </c>
    </row>
    <row r="166" spans="2:6" ht="12.75">
      <c r="B166" s="203"/>
      <c r="C166" s="203"/>
      <c r="D166" s="189">
        <v>0</v>
      </c>
      <c r="E166" s="107">
        <f t="shared" si="2"/>
        <v>1</v>
      </c>
      <c r="F166" s="7" t="str">
        <f>VLOOKUP(E166,'Radiation Sickness'!$B$5:$F$12,4,TRUE)</f>
        <v>1. Elevated</v>
      </c>
    </row>
    <row r="167" spans="2:6" ht="12.75">
      <c r="B167" s="203"/>
      <c r="C167" s="203"/>
      <c r="D167" s="189">
        <v>0</v>
      </c>
      <c r="E167" s="107">
        <f t="shared" si="2"/>
        <v>1</v>
      </c>
      <c r="F167" s="7" t="str">
        <f>VLOOKUP(E167,'Radiation Sickness'!$B$5:$F$12,4,TRUE)</f>
        <v>1. Elevated</v>
      </c>
    </row>
    <row r="168" spans="2:6" ht="12.75">
      <c r="B168" s="203"/>
      <c r="C168" s="203"/>
      <c r="D168" s="189">
        <v>0</v>
      </c>
      <c r="E168" s="107">
        <f t="shared" si="2"/>
        <v>1</v>
      </c>
      <c r="F168" s="7" t="str">
        <f>VLOOKUP(E168,'Radiation Sickness'!$B$5:$F$12,4,TRUE)</f>
        <v>1. Elevated</v>
      </c>
    </row>
    <row r="169" spans="2:6" ht="12.75">
      <c r="B169" s="203"/>
      <c r="C169" s="203"/>
      <c r="D169" s="189">
        <v>0</v>
      </c>
      <c r="E169" s="107">
        <f t="shared" si="2"/>
        <v>1</v>
      </c>
      <c r="F169" s="7" t="str">
        <f>VLOOKUP(E169,'Radiation Sickness'!$B$5:$F$12,4,TRUE)</f>
        <v>1. Elevated</v>
      </c>
    </row>
    <row r="170" spans="2:6" ht="12.75">
      <c r="B170" s="203"/>
      <c r="C170" s="203"/>
      <c r="D170" s="189">
        <v>0</v>
      </c>
      <c r="E170" s="107">
        <f t="shared" si="2"/>
        <v>1</v>
      </c>
      <c r="F170" s="7" t="str">
        <f>VLOOKUP(E170,'Radiation Sickness'!$B$5:$F$12,4,TRUE)</f>
        <v>1. Elevated</v>
      </c>
    </row>
    <row r="171" spans="2:6" ht="12.75">
      <c r="B171" s="203"/>
      <c r="C171" s="203"/>
      <c r="D171" s="189">
        <v>0</v>
      </c>
      <c r="E171" s="107">
        <f t="shared" si="2"/>
        <v>1</v>
      </c>
      <c r="F171" s="7" t="str">
        <f>VLOOKUP(E171,'Radiation Sickness'!$B$5:$F$12,4,TRUE)</f>
        <v>1. Elevated</v>
      </c>
    </row>
    <row r="172" spans="2:6" ht="12.75">
      <c r="B172" s="203"/>
      <c r="C172" s="203"/>
      <c r="D172" s="189">
        <v>0</v>
      </c>
      <c r="E172" s="107">
        <f t="shared" si="2"/>
        <v>1</v>
      </c>
      <c r="F172" s="7" t="str">
        <f>VLOOKUP(E172,'Radiation Sickness'!$B$5:$F$12,4,TRUE)</f>
        <v>1. Elevated</v>
      </c>
    </row>
    <row r="173" spans="2:6" ht="12.75">
      <c r="B173" s="203"/>
      <c r="C173" s="203"/>
      <c r="D173" s="189">
        <v>0</v>
      </c>
      <c r="E173" s="107">
        <f t="shared" si="2"/>
        <v>1</v>
      </c>
      <c r="F173" s="7" t="str">
        <f>VLOOKUP(E173,'Radiation Sickness'!$B$5:$F$12,4,TRUE)</f>
        <v>1. Elevated</v>
      </c>
    </row>
    <row r="174" spans="2:6" ht="12.75">
      <c r="B174" s="203"/>
      <c r="C174" s="203"/>
      <c r="D174" s="189">
        <v>0</v>
      </c>
      <c r="E174" s="107">
        <f t="shared" si="2"/>
        <v>1</v>
      </c>
      <c r="F174" s="7" t="str">
        <f>VLOOKUP(E174,'Radiation Sickness'!$B$5:$F$12,4,TRUE)</f>
        <v>1. Elevated</v>
      </c>
    </row>
    <row r="175" spans="2:6" ht="12.75">
      <c r="B175" s="203"/>
      <c r="C175" s="203"/>
      <c r="D175" s="189">
        <v>0</v>
      </c>
      <c r="E175" s="107">
        <f t="shared" si="2"/>
        <v>1</v>
      </c>
      <c r="F175" s="7" t="str">
        <f>VLOOKUP(E175,'Radiation Sickness'!$B$5:$F$12,4,TRUE)</f>
        <v>1. Elevated</v>
      </c>
    </row>
    <row r="176" spans="2:6" ht="12.75">
      <c r="B176" s="203"/>
      <c r="C176" s="203"/>
      <c r="D176" s="189">
        <v>0</v>
      </c>
      <c r="E176" s="107">
        <f t="shared" si="2"/>
        <v>1</v>
      </c>
      <c r="F176" s="7" t="str">
        <f>VLOOKUP(E176,'Radiation Sickness'!$B$5:$F$12,4,TRUE)</f>
        <v>1. Elevated</v>
      </c>
    </row>
    <row r="177" spans="2:6" ht="12.75">
      <c r="B177" s="203"/>
      <c r="C177" s="203"/>
      <c r="D177" s="189">
        <v>0</v>
      </c>
      <c r="E177" s="107">
        <f t="shared" si="2"/>
        <v>1</v>
      </c>
      <c r="F177" s="7" t="str">
        <f>VLOOKUP(E177,'Radiation Sickness'!$B$5:$F$12,4,TRUE)</f>
        <v>1. Elevated</v>
      </c>
    </row>
    <row r="178" spans="2:6" ht="12.75">
      <c r="B178" s="203"/>
      <c r="C178" s="203"/>
      <c r="D178" s="189">
        <v>0</v>
      </c>
      <c r="E178" s="107">
        <f t="shared" si="2"/>
        <v>1</v>
      </c>
      <c r="F178" s="7" t="str">
        <f>VLOOKUP(E178,'Radiation Sickness'!$B$5:$F$12,4,TRUE)</f>
        <v>1. Elevated</v>
      </c>
    </row>
    <row r="179" spans="2:6" ht="12.75">
      <c r="B179" s="203"/>
      <c r="C179" s="203"/>
      <c r="D179" s="189">
        <v>0</v>
      </c>
      <c r="E179" s="107">
        <f t="shared" si="2"/>
        <v>1</v>
      </c>
      <c r="F179" s="7" t="str">
        <f>VLOOKUP(E179,'Radiation Sickness'!$B$5:$F$12,4,TRUE)</f>
        <v>1. Elevated</v>
      </c>
    </row>
    <row r="180" spans="2:6" ht="12.75">
      <c r="B180" s="203"/>
      <c r="C180" s="203"/>
      <c r="D180" s="189">
        <v>0</v>
      </c>
      <c r="E180" s="107">
        <f t="shared" si="2"/>
        <v>1</v>
      </c>
      <c r="F180" s="7" t="str">
        <f>VLOOKUP(E180,'Radiation Sickness'!$B$5:$F$12,4,TRUE)</f>
        <v>1. Elevated</v>
      </c>
    </row>
    <row r="181" spans="2:6" ht="12.75">
      <c r="B181" s="203"/>
      <c r="C181" s="203"/>
      <c r="D181" s="189">
        <v>0</v>
      </c>
      <c r="E181" s="107">
        <f t="shared" si="2"/>
        <v>1</v>
      </c>
      <c r="F181" s="7" t="str">
        <f>VLOOKUP(E181,'Radiation Sickness'!$B$5:$F$12,4,TRUE)</f>
        <v>1. Elevated</v>
      </c>
    </row>
    <row r="182" spans="2:6" ht="12.75">
      <c r="B182" s="203"/>
      <c r="C182" s="203"/>
      <c r="D182" s="189">
        <v>0</v>
      </c>
      <c r="E182" s="107">
        <f t="shared" si="2"/>
        <v>1</v>
      </c>
      <c r="F182" s="7" t="str">
        <f>VLOOKUP(E182,'Radiation Sickness'!$B$5:$F$12,4,TRUE)</f>
        <v>1. Elevated</v>
      </c>
    </row>
    <row r="183" spans="2:6" ht="12.75">
      <c r="B183" s="203"/>
      <c r="C183" s="203"/>
      <c r="D183" s="189">
        <v>0</v>
      </c>
      <c r="E183" s="107">
        <f t="shared" si="2"/>
        <v>1</v>
      </c>
      <c r="F183" s="7" t="str">
        <f>VLOOKUP(E183,'Radiation Sickness'!$B$5:$F$12,4,TRUE)</f>
        <v>1. Elevated</v>
      </c>
    </row>
    <row r="184" spans="2:6" ht="12.75">
      <c r="B184" s="203"/>
      <c r="C184" s="203"/>
      <c r="D184" s="189">
        <v>0</v>
      </c>
      <c r="E184" s="107">
        <f t="shared" si="2"/>
        <v>1</v>
      </c>
      <c r="F184" s="7" t="str">
        <f>VLOOKUP(E184,'Radiation Sickness'!$B$5:$F$12,4,TRUE)</f>
        <v>1. Elevated</v>
      </c>
    </row>
    <row r="185" spans="2:6" ht="12.75">
      <c r="B185" s="203"/>
      <c r="C185" s="203"/>
      <c r="D185" s="189">
        <v>0</v>
      </c>
      <c r="E185" s="107">
        <f t="shared" si="2"/>
        <v>1</v>
      </c>
      <c r="F185" s="7" t="str">
        <f>VLOOKUP(E185,'Radiation Sickness'!$B$5:$F$12,4,TRUE)</f>
        <v>1. Elevated</v>
      </c>
    </row>
    <row r="186" spans="2:6" ht="12.75">
      <c r="B186" s="203"/>
      <c r="C186" s="203"/>
      <c r="D186" s="189">
        <v>0</v>
      </c>
      <c r="E186" s="107">
        <f t="shared" si="2"/>
        <v>1</v>
      </c>
      <c r="F186" s="7" t="str">
        <f>VLOOKUP(E186,'Radiation Sickness'!$B$5:$F$12,4,TRUE)</f>
        <v>1. Elevated</v>
      </c>
    </row>
    <row r="187" spans="2:6" ht="12.75">
      <c r="B187" s="203"/>
      <c r="C187" s="203"/>
      <c r="D187" s="189">
        <v>0</v>
      </c>
      <c r="E187" s="107">
        <f t="shared" si="2"/>
        <v>1</v>
      </c>
      <c r="F187" s="7" t="str">
        <f>VLOOKUP(E187,'Radiation Sickness'!$B$5:$F$12,4,TRUE)</f>
        <v>1. Elevated</v>
      </c>
    </row>
    <row r="188" spans="2:6" ht="12.75">
      <c r="B188" s="203"/>
      <c r="C188" s="203"/>
      <c r="D188" s="189">
        <v>0</v>
      </c>
      <c r="E188" s="107">
        <f t="shared" si="2"/>
        <v>1</v>
      </c>
      <c r="F188" s="7" t="str">
        <f>VLOOKUP(E188,'Radiation Sickness'!$B$5:$F$12,4,TRUE)</f>
        <v>1. Elevated</v>
      </c>
    </row>
    <row r="189" spans="2:6" ht="12.75">
      <c r="B189" s="203"/>
      <c r="C189" s="203"/>
      <c r="D189" s="189">
        <v>0</v>
      </c>
      <c r="E189" s="107">
        <f t="shared" si="2"/>
        <v>1</v>
      </c>
      <c r="F189" s="7" t="str">
        <f>VLOOKUP(E189,'Radiation Sickness'!$B$5:$F$12,4,TRUE)</f>
        <v>1. Elevated</v>
      </c>
    </row>
    <row r="190" spans="2:6" ht="12.75">
      <c r="B190" s="203"/>
      <c r="C190" s="203"/>
      <c r="D190" s="189">
        <v>0</v>
      </c>
      <c r="E190" s="107">
        <f t="shared" si="2"/>
        <v>1</v>
      </c>
      <c r="F190" s="7" t="str">
        <f>VLOOKUP(E190,'Radiation Sickness'!$B$5:$F$12,4,TRUE)</f>
        <v>1. Elevated</v>
      </c>
    </row>
    <row r="191" spans="2:6" ht="12.75">
      <c r="B191" s="203"/>
      <c r="C191" s="203"/>
      <c r="D191" s="189">
        <v>0</v>
      </c>
      <c r="E191" s="107">
        <f t="shared" si="2"/>
        <v>1</v>
      </c>
      <c r="F191" s="7" t="str">
        <f>VLOOKUP(E191,'Radiation Sickness'!$B$5:$F$12,4,TRUE)</f>
        <v>1. Elevated</v>
      </c>
    </row>
    <row r="192" spans="2:6" ht="12.75">
      <c r="B192" s="203"/>
      <c r="C192" s="203"/>
      <c r="D192" s="189">
        <v>0</v>
      </c>
      <c r="E192" s="107">
        <f t="shared" si="2"/>
        <v>1</v>
      </c>
      <c r="F192" s="7" t="str">
        <f>VLOOKUP(E192,'Radiation Sickness'!$B$5:$F$12,4,TRUE)</f>
        <v>1. Elevated</v>
      </c>
    </row>
    <row r="193" spans="2:6" ht="12.75">
      <c r="B193" s="203"/>
      <c r="C193" s="203"/>
      <c r="D193" s="189">
        <v>0</v>
      </c>
      <c r="E193" s="107">
        <f t="shared" si="2"/>
        <v>1</v>
      </c>
      <c r="F193" s="7" t="str">
        <f>VLOOKUP(E193,'Radiation Sickness'!$B$5:$F$12,4,TRUE)</f>
        <v>1. Elevated</v>
      </c>
    </row>
    <row r="194" spans="2:6" ht="12.75">
      <c r="B194" s="203"/>
      <c r="C194" s="203"/>
      <c r="D194" s="189">
        <v>0</v>
      </c>
      <c r="E194" s="107">
        <f t="shared" si="2"/>
        <v>1</v>
      </c>
      <c r="F194" s="7" t="str">
        <f>VLOOKUP(E194,'Radiation Sickness'!$B$5:$F$12,4,TRUE)</f>
        <v>1. Elevated</v>
      </c>
    </row>
    <row r="195" spans="2:6" ht="12.75">
      <c r="B195" s="203"/>
      <c r="C195" s="203"/>
      <c r="D195" s="189">
        <v>0</v>
      </c>
      <c r="E195" s="107">
        <f t="shared" si="2"/>
        <v>1</v>
      </c>
      <c r="F195" s="7" t="str">
        <f>VLOOKUP(E195,'Radiation Sickness'!$B$5:$F$12,4,TRUE)</f>
        <v>1. Elevated</v>
      </c>
    </row>
    <row r="196" spans="2:6" ht="12.75">
      <c r="B196" s="203"/>
      <c r="C196" s="203"/>
      <c r="D196" s="189">
        <v>0</v>
      </c>
      <c r="E196" s="107">
        <f t="shared" si="2"/>
        <v>1</v>
      </c>
      <c r="F196" s="7" t="str">
        <f>VLOOKUP(E196,'Radiation Sickness'!$B$5:$F$12,4,TRUE)</f>
        <v>1. Elevated</v>
      </c>
    </row>
    <row r="197" spans="2:6" ht="12.75">
      <c r="B197" s="203"/>
      <c r="C197" s="203"/>
      <c r="D197" s="189">
        <v>0</v>
      </c>
      <c r="E197" s="107">
        <f t="shared" si="2"/>
        <v>1</v>
      </c>
      <c r="F197" s="7" t="str">
        <f>VLOOKUP(E197,'Radiation Sickness'!$B$5:$F$12,4,TRUE)</f>
        <v>1. Elevated</v>
      </c>
    </row>
    <row r="198" spans="2:6" ht="12.75">
      <c r="B198" s="203"/>
      <c r="C198" s="203"/>
      <c r="D198" s="189">
        <v>0</v>
      </c>
      <c r="E198" s="107">
        <f t="shared" si="2"/>
        <v>1</v>
      </c>
      <c r="F198" s="7" t="str">
        <f>VLOOKUP(E198,'Radiation Sickness'!$B$5:$F$12,4,TRUE)</f>
        <v>1. Elevated</v>
      </c>
    </row>
    <row r="199" spans="2:6" ht="12.75">
      <c r="B199" s="203"/>
      <c r="C199" s="203"/>
      <c r="D199" s="189">
        <v>0</v>
      </c>
      <c r="E199" s="107">
        <f t="shared" si="2"/>
        <v>1</v>
      </c>
      <c r="F199" s="7" t="str">
        <f>VLOOKUP(E199,'Radiation Sickness'!$B$5:$F$12,4,TRUE)</f>
        <v>1. Elevated</v>
      </c>
    </row>
    <row r="200" spans="2:6" ht="12.75">
      <c r="B200" s="203"/>
      <c r="C200" s="203"/>
      <c r="D200" s="189">
        <v>0</v>
      </c>
      <c r="E200" s="107">
        <f t="shared" si="2"/>
        <v>1</v>
      </c>
      <c r="F200" s="7" t="str">
        <f>VLOOKUP(E200,'Radiation Sickness'!$B$5:$F$12,4,TRUE)</f>
        <v>1. Elevated</v>
      </c>
    </row>
    <row r="201" spans="2:6" ht="12.75">
      <c r="B201" s="203"/>
      <c r="C201" s="203"/>
      <c r="D201" s="189">
        <v>0</v>
      </c>
      <c r="E201" s="107">
        <f t="shared" si="2"/>
        <v>1</v>
      </c>
      <c r="F201" s="7" t="str">
        <f>VLOOKUP(E201,'Radiation Sickness'!$B$5:$F$12,4,TRUE)</f>
        <v>1. Elevated</v>
      </c>
    </row>
    <row r="202" spans="2:6" ht="12.75">
      <c r="B202" s="203"/>
      <c r="C202" s="203"/>
      <c r="D202" s="189">
        <v>0</v>
      </c>
      <c r="E202" s="107">
        <f aca="true" t="shared" si="3" ref="E202:E227">E201+D202</f>
        <v>1</v>
      </c>
      <c r="F202" s="7" t="str">
        <f>VLOOKUP(E202,'Radiation Sickness'!$B$5:$F$12,4,TRUE)</f>
        <v>1. Elevated</v>
      </c>
    </row>
    <row r="203" spans="2:6" ht="12.75">
      <c r="B203" s="203"/>
      <c r="C203" s="203"/>
      <c r="D203" s="189">
        <v>0</v>
      </c>
      <c r="E203" s="107">
        <f t="shared" si="3"/>
        <v>1</v>
      </c>
      <c r="F203" s="7" t="str">
        <f>VLOOKUP(E203,'Radiation Sickness'!$B$5:$F$12,4,TRUE)</f>
        <v>1. Elevated</v>
      </c>
    </row>
    <row r="204" spans="2:6" ht="12.75">
      <c r="B204" s="203"/>
      <c r="C204" s="203"/>
      <c r="D204" s="189">
        <v>0</v>
      </c>
      <c r="E204" s="107">
        <f t="shared" si="3"/>
        <v>1</v>
      </c>
      <c r="F204" s="7" t="str">
        <f>VLOOKUP(E204,'Radiation Sickness'!$B$5:$F$12,4,TRUE)</f>
        <v>1. Elevated</v>
      </c>
    </row>
    <row r="205" spans="2:6" ht="12.75">
      <c r="B205" s="203"/>
      <c r="C205" s="203"/>
      <c r="D205" s="189">
        <v>0</v>
      </c>
      <c r="E205" s="107">
        <f t="shared" si="3"/>
        <v>1</v>
      </c>
      <c r="F205" s="7" t="str">
        <f>VLOOKUP(E205,'Radiation Sickness'!$B$5:$F$12,4,TRUE)</f>
        <v>1. Elevated</v>
      </c>
    </row>
    <row r="206" spans="2:6" ht="12.75">
      <c r="B206" s="203"/>
      <c r="C206" s="203"/>
      <c r="D206" s="189">
        <v>0</v>
      </c>
      <c r="E206" s="107">
        <f t="shared" si="3"/>
        <v>1</v>
      </c>
      <c r="F206" s="7" t="str">
        <f>VLOOKUP(E206,'Radiation Sickness'!$B$5:$F$12,4,TRUE)</f>
        <v>1. Elevated</v>
      </c>
    </row>
    <row r="207" spans="2:6" ht="12.75">
      <c r="B207" s="203"/>
      <c r="C207" s="203"/>
      <c r="D207" s="189">
        <v>0</v>
      </c>
      <c r="E207" s="107">
        <f t="shared" si="3"/>
        <v>1</v>
      </c>
      <c r="F207" s="7" t="str">
        <f>VLOOKUP(E207,'Radiation Sickness'!$B$5:$F$12,4,TRUE)</f>
        <v>1. Elevated</v>
      </c>
    </row>
    <row r="208" spans="2:6" ht="12.75">
      <c r="B208" s="203"/>
      <c r="C208" s="203"/>
      <c r="D208" s="189">
        <v>0</v>
      </c>
      <c r="E208" s="107">
        <f t="shared" si="3"/>
        <v>1</v>
      </c>
      <c r="F208" s="7" t="str">
        <f>VLOOKUP(E208,'Radiation Sickness'!$B$5:$F$12,4,TRUE)</f>
        <v>1. Elevated</v>
      </c>
    </row>
    <row r="209" spans="2:6" ht="12.75">
      <c r="B209" s="203"/>
      <c r="C209" s="203"/>
      <c r="D209" s="189">
        <v>0</v>
      </c>
      <c r="E209" s="107">
        <f t="shared" si="3"/>
        <v>1</v>
      </c>
      <c r="F209" s="7" t="str">
        <f>VLOOKUP(E209,'Radiation Sickness'!$B$5:$F$12,4,TRUE)</f>
        <v>1. Elevated</v>
      </c>
    </row>
    <row r="210" spans="2:6" ht="12.75">
      <c r="B210" s="203"/>
      <c r="C210" s="203"/>
      <c r="D210" s="189">
        <v>0</v>
      </c>
      <c r="E210" s="107">
        <f t="shared" si="3"/>
        <v>1</v>
      </c>
      <c r="F210" s="7" t="str">
        <f>VLOOKUP(E210,'Radiation Sickness'!$B$5:$F$12,4,TRUE)</f>
        <v>1. Elevated</v>
      </c>
    </row>
    <row r="211" spans="2:6" ht="12.75">
      <c r="B211" s="203"/>
      <c r="C211" s="203"/>
      <c r="D211" s="189">
        <v>0</v>
      </c>
      <c r="E211" s="107">
        <f t="shared" si="3"/>
        <v>1</v>
      </c>
      <c r="F211" s="7" t="str">
        <f>VLOOKUP(E211,'Radiation Sickness'!$B$5:$F$12,4,TRUE)</f>
        <v>1. Elevated</v>
      </c>
    </row>
    <row r="212" spans="2:6" ht="12.75">
      <c r="B212" s="203"/>
      <c r="C212" s="203"/>
      <c r="D212" s="189">
        <v>0</v>
      </c>
      <c r="E212" s="107">
        <f t="shared" si="3"/>
        <v>1</v>
      </c>
      <c r="F212" s="7" t="str">
        <f>VLOOKUP(E212,'Radiation Sickness'!$B$5:$F$12,4,TRUE)</f>
        <v>1. Elevated</v>
      </c>
    </row>
    <row r="213" spans="2:6" ht="12.75">
      <c r="B213" s="203"/>
      <c r="C213" s="203"/>
      <c r="D213" s="189">
        <v>0</v>
      </c>
      <c r="E213" s="107">
        <f t="shared" si="3"/>
        <v>1</v>
      </c>
      <c r="F213" s="7" t="str">
        <f>VLOOKUP(E213,'Radiation Sickness'!$B$5:$F$12,4,TRUE)</f>
        <v>1. Elevated</v>
      </c>
    </row>
    <row r="214" spans="2:6" ht="12.75">
      <c r="B214" s="203"/>
      <c r="C214" s="203"/>
      <c r="D214" s="189">
        <v>0</v>
      </c>
      <c r="E214" s="107">
        <f t="shared" si="3"/>
        <v>1</v>
      </c>
      <c r="F214" s="7" t="str">
        <f>VLOOKUP(E214,'Radiation Sickness'!$B$5:$F$12,4,TRUE)</f>
        <v>1. Elevated</v>
      </c>
    </row>
    <row r="215" spans="2:6" ht="12.75">
      <c r="B215" s="203"/>
      <c r="C215" s="203"/>
      <c r="D215" s="189">
        <v>0</v>
      </c>
      <c r="E215" s="107">
        <f t="shared" si="3"/>
        <v>1</v>
      </c>
      <c r="F215" s="7" t="str">
        <f>VLOOKUP(E215,'Radiation Sickness'!$B$5:$F$12,4,TRUE)</f>
        <v>1. Elevated</v>
      </c>
    </row>
    <row r="216" spans="2:6" ht="12.75">
      <c r="B216" s="203"/>
      <c r="C216" s="203"/>
      <c r="D216" s="189">
        <v>0</v>
      </c>
      <c r="E216" s="107">
        <f t="shared" si="3"/>
        <v>1</v>
      </c>
      <c r="F216" s="7" t="str">
        <f>VLOOKUP(E216,'Radiation Sickness'!$B$5:$F$12,4,TRUE)</f>
        <v>1. Elevated</v>
      </c>
    </row>
    <row r="217" spans="2:6" ht="12.75">
      <c r="B217" s="203"/>
      <c r="C217" s="203"/>
      <c r="D217" s="189">
        <v>0</v>
      </c>
      <c r="E217" s="107">
        <f t="shared" si="3"/>
        <v>1</v>
      </c>
      <c r="F217" s="7" t="str">
        <f>VLOOKUP(E217,'Radiation Sickness'!$B$5:$F$12,4,TRUE)</f>
        <v>1. Elevated</v>
      </c>
    </row>
    <row r="218" spans="2:6" ht="12.75">
      <c r="B218" s="203"/>
      <c r="C218" s="203"/>
      <c r="D218" s="189">
        <v>0</v>
      </c>
      <c r="E218" s="107">
        <f t="shared" si="3"/>
        <v>1</v>
      </c>
      <c r="F218" s="7" t="str">
        <f>VLOOKUP(E218,'Radiation Sickness'!$B$5:$F$12,4,TRUE)</f>
        <v>1. Elevated</v>
      </c>
    </row>
    <row r="219" spans="2:6" ht="12.75">
      <c r="B219" s="203"/>
      <c r="C219" s="203"/>
      <c r="D219" s="189">
        <v>0</v>
      </c>
      <c r="E219" s="107">
        <f t="shared" si="3"/>
        <v>1</v>
      </c>
      <c r="F219" s="7" t="str">
        <f>VLOOKUP(E219,'Radiation Sickness'!$B$5:$F$12,4,TRUE)</f>
        <v>1. Elevated</v>
      </c>
    </row>
    <row r="220" spans="2:6" ht="12.75">
      <c r="B220" s="203"/>
      <c r="C220" s="203"/>
      <c r="D220" s="189">
        <v>0</v>
      </c>
      <c r="E220" s="107">
        <f t="shared" si="3"/>
        <v>1</v>
      </c>
      <c r="F220" s="7" t="str">
        <f>VLOOKUP(E220,'Radiation Sickness'!$B$5:$F$12,4,TRUE)</f>
        <v>1. Elevated</v>
      </c>
    </row>
    <row r="221" spans="2:6" ht="12.75">
      <c r="B221" s="203"/>
      <c r="C221" s="203"/>
      <c r="D221" s="189">
        <v>0</v>
      </c>
      <c r="E221" s="107">
        <f t="shared" si="3"/>
        <v>1</v>
      </c>
      <c r="F221" s="7" t="str">
        <f>VLOOKUP(E221,'Radiation Sickness'!$B$5:$F$12,4,TRUE)</f>
        <v>1. Elevated</v>
      </c>
    </row>
    <row r="222" spans="2:6" ht="12.75">
      <c r="B222" s="203"/>
      <c r="C222" s="203"/>
      <c r="D222" s="189">
        <v>0</v>
      </c>
      <c r="E222" s="107">
        <f t="shared" si="3"/>
        <v>1</v>
      </c>
      <c r="F222" s="7" t="str">
        <f>VLOOKUP(E222,'Radiation Sickness'!$B$5:$F$12,4,TRUE)</f>
        <v>1. Elevated</v>
      </c>
    </row>
    <row r="223" spans="2:6" ht="12.75">
      <c r="B223" s="203"/>
      <c r="C223" s="203"/>
      <c r="D223" s="189">
        <v>0</v>
      </c>
      <c r="E223" s="107">
        <f t="shared" si="3"/>
        <v>1</v>
      </c>
      <c r="F223" s="7" t="str">
        <f>VLOOKUP(E223,'Radiation Sickness'!$B$5:$F$12,4,TRUE)</f>
        <v>1. Elevated</v>
      </c>
    </row>
    <row r="224" spans="2:6" ht="12.75">
      <c r="B224" s="203"/>
      <c r="C224" s="203"/>
      <c r="D224" s="189">
        <v>0</v>
      </c>
      <c r="E224" s="107">
        <f t="shared" si="3"/>
        <v>1</v>
      </c>
      <c r="F224" s="7" t="str">
        <f>VLOOKUP(E224,'Radiation Sickness'!$B$5:$F$12,4,TRUE)</f>
        <v>1. Elevated</v>
      </c>
    </row>
    <row r="225" spans="2:6" ht="12.75">
      <c r="B225" s="203"/>
      <c r="C225" s="203"/>
      <c r="D225" s="189">
        <v>0</v>
      </c>
      <c r="E225" s="107">
        <f t="shared" si="3"/>
        <v>1</v>
      </c>
      <c r="F225" s="7" t="str">
        <f>VLOOKUP(E225,'Radiation Sickness'!$B$5:$F$12,4,TRUE)</f>
        <v>1. Elevated</v>
      </c>
    </row>
    <row r="226" spans="2:6" ht="12.75">
      <c r="B226" s="203"/>
      <c r="C226" s="203"/>
      <c r="D226" s="189">
        <v>0</v>
      </c>
      <c r="E226" s="107">
        <f t="shared" si="3"/>
        <v>1</v>
      </c>
      <c r="F226" s="7" t="str">
        <f>VLOOKUP(E226,'Radiation Sickness'!$B$5:$F$12,4,TRUE)</f>
        <v>1. Elevated</v>
      </c>
    </row>
    <row r="227" spans="2:6" ht="12.75">
      <c r="B227" s="203"/>
      <c r="C227" s="203"/>
      <c r="D227" s="189">
        <v>0</v>
      </c>
      <c r="E227" s="107">
        <f t="shared" si="3"/>
        <v>1</v>
      </c>
      <c r="F227" s="7" t="str">
        <f>VLOOKUP(E227,'Radiation Sickness'!$B$5:$F$12,4,TRUE)</f>
        <v>1. Elevated</v>
      </c>
    </row>
    <row r="228" spans="2:6" ht="12.75">
      <c r="B228" s="203"/>
      <c r="C228" s="203"/>
      <c r="D228" s="189">
        <v>0</v>
      </c>
      <c r="E228" s="107">
        <f aca="true" t="shared" si="4" ref="E228:E250">E227+D228</f>
        <v>1</v>
      </c>
      <c r="F228" s="7" t="str">
        <f>VLOOKUP(E228,'Radiation Sickness'!$B$5:$F$12,4,TRUE)</f>
        <v>1. Elevated</v>
      </c>
    </row>
    <row r="229" spans="2:6" ht="12.75">
      <c r="B229" s="203"/>
      <c r="C229" s="203"/>
      <c r="D229" s="189">
        <v>0</v>
      </c>
      <c r="E229" s="107">
        <f t="shared" si="4"/>
        <v>1</v>
      </c>
      <c r="F229" s="7" t="str">
        <f>VLOOKUP(E229,'Radiation Sickness'!$B$5:$F$12,4,TRUE)</f>
        <v>1. Elevated</v>
      </c>
    </row>
    <row r="230" spans="2:6" ht="12.75">
      <c r="B230" s="203"/>
      <c r="C230" s="203"/>
      <c r="D230" s="189">
        <v>0</v>
      </c>
      <c r="E230" s="107">
        <f t="shared" si="4"/>
        <v>1</v>
      </c>
      <c r="F230" s="7" t="str">
        <f>VLOOKUP(E230,'Radiation Sickness'!$B$5:$F$12,4,TRUE)</f>
        <v>1. Elevated</v>
      </c>
    </row>
    <row r="231" spans="2:6" ht="12.75">
      <c r="B231" s="203"/>
      <c r="C231" s="203"/>
      <c r="D231" s="189">
        <v>0</v>
      </c>
      <c r="E231" s="107">
        <f t="shared" si="4"/>
        <v>1</v>
      </c>
      <c r="F231" s="7" t="str">
        <f>VLOOKUP(E231,'Radiation Sickness'!$B$5:$F$12,4,TRUE)</f>
        <v>1. Elevated</v>
      </c>
    </row>
    <row r="232" spans="2:6" ht="12.75">
      <c r="B232" s="203"/>
      <c r="C232" s="203"/>
      <c r="D232" s="189">
        <v>0</v>
      </c>
      <c r="E232" s="107">
        <f t="shared" si="4"/>
        <v>1</v>
      </c>
      <c r="F232" s="7" t="str">
        <f>VLOOKUP(E232,'Radiation Sickness'!$B$5:$F$12,4,TRUE)</f>
        <v>1. Elevated</v>
      </c>
    </row>
    <row r="233" spans="2:6" ht="12.75">
      <c r="B233" s="203"/>
      <c r="C233" s="203"/>
      <c r="D233" s="189">
        <v>0</v>
      </c>
      <c r="E233" s="107">
        <f t="shared" si="4"/>
        <v>1</v>
      </c>
      <c r="F233" s="7" t="str">
        <f>VLOOKUP(E233,'Radiation Sickness'!$B$5:$F$12,4,TRUE)</f>
        <v>1. Elevated</v>
      </c>
    </row>
    <row r="234" spans="2:6" ht="12.75">
      <c r="B234" s="203"/>
      <c r="C234" s="203"/>
      <c r="D234" s="189">
        <v>0</v>
      </c>
      <c r="E234" s="107">
        <f t="shared" si="4"/>
        <v>1</v>
      </c>
      <c r="F234" s="7" t="str">
        <f>VLOOKUP(E234,'Radiation Sickness'!$B$5:$F$12,4,TRUE)</f>
        <v>1. Elevated</v>
      </c>
    </row>
    <row r="235" spans="2:6" ht="12.75">
      <c r="B235" s="203"/>
      <c r="C235" s="203"/>
      <c r="D235" s="189">
        <v>0</v>
      </c>
      <c r="E235" s="107">
        <f t="shared" si="4"/>
        <v>1</v>
      </c>
      <c r="F235" s="7" t="str">
        <f>VLOOKUP(E235,'Radiation Sickness'!$B$5:$F$12,4,TRUE)</f>
        <v>1. Elevated</v>
      </c>
    </row>
    <row r="236" spans="2:6" ht="12.75">
      <c r="B236" s="203"/>
      <c r="C236" s="203"/>
      <c r="D236" s="189">
        <v>0</v>
      </c>
      <c r="E236" s="107">
        <f t="shared" si="4"/>
        <v>1</v>
      </c>
      <c r="F236" s="7" t="str">
        <f>VLOOKUP(E236,'Radiation Sickness'!$B$5:$F$12,4,TRUE)</f>
        <v>1. Elevated</v>
      </c>
    </row>
    <row r="237" spans="2:6" ht="12.75">
      <c r="B237" s="203"/>
      <c r="C237" s="203"/>
      <c r="D237" s="189">
        <v>0</v>
      </c>
      <c r="E237" s="107">
        <f t="shared" si="4"/>
        <v>1</v>
      </c>
      <c r="F237" s="7" t="str">
        <f>VLOOKUP(E237,'Radiation Sickness'!$B$5:$F$12,4,TRUE)</f>
        <v>1. Elevated</v>
      </c>
    </row>
    <row r="238" spans="2:6" ht="12.75">
      <c r="B238" s="203"/>
      <c r="C238" s="203"/>
      <c r="D238" s="189">
        <v>0</v>
      </c>
      <c r="E238" s="107">
        <f t="shared" si="4"/>
        <v>1</v>
      </c>
      <c r="F238" s="7" t="str">
        <f>VLOOKUP(E238,'Radiation Sickness'!$B$5:$F$12,4,TRUE)</f>
        <v>1. Elevated</v>
      </c>
    </row>
    <row r="239" spans="2:6" ht="12.75">
      <c r="B239" s="203"/>
      <c r="C239" s="203"/>
      <c r="D239" s="189">
        <v>0</v>
      </c>
      <c r="E239" s="107">
        <f t="shared" si="4"/>
        <v>1</v>
      </c>
      <c r="F239" s="7" t="str">
        <f>VLOOKUP(E239,'Radiation Sickness'!$B$5:$F$12,4,TRUE)</f>
        <v>1. Elevated</v>
      </c>
    </row>
    <row r="240" spans="2:6" ht="12.75">
      <c r="B240" s="203"/>
      <c r="C240" s="203"/>
      <c r="D240" s="189">
        <v>0</v>
      </c>
      <c r="E240" s="107">
        <f t="shared" si="4"/>
        <v>1</v>
      </c>
      <c r="F240" s="7" t="str">
        <f>VLOOKUP(E240,'Radiation Sickness'!$B$5:$F$12,4,TRUE)</f>
        <v>1. Elevated</v>
      </c>
    </row>
    <row r="241" spans="2:6" ht="12.75">
      <c r="B241" s="203"/>
      <c r="C241" s="203"/>
      <c r="D241" s="189">
        <v>0</v>
      </c>
      <c r="E241" s="107">
        <f t="shared" si="4"/>
        <v>1</v>
      </c>
      <c r="F241" s="7" t="str">
        <f>VLOOKUP(E241,'Radiation Sickness'!$B$5:$F$12,4,TRUE)</f>
        <v>1. Elevated</v>
      </c>
    </row>
    <row r="242" spans="2:6" ht="12.75">
      <c r="B242" s="203"/>
      <c r="C242" s="203"/>
      <c r="D242" s="189">
        <v>0</v>
      </c>
      <c r="E242" s="107">
        <f t="shared" si="4"/>
        <v>1</v>
      </c>
      <c r="F242" s="7" t="str">
        <f>VLOOKUP(E242,'Radiation Sickness'!$B$5:$F$12,4,TRUE)</f>
        <v>1. Elevated</v>
      </c>
    </row>
    <row r="243" spans="2:6" ht="12.75">
      <c r="B243" s="203"/>
      <c r="C243" s="203"/>
      <c r="D243" s="189">
        <v>0</v>
      </c>
      <c r="E243" s="107">
        <f t="shared" si="4"/>
        <v>1</v>
      </c>
      <c r="F243" s="7" t="str">
        <f>VLOOKUP(E243,'Radiation Sickness'!$B$5:$F$12,4,TRUE)</f>
        <v>1. Elevated</v>
      </c>
    </row>
    <row r="244" spans="2:6" ht="12.75">
      <c r="B244" s="203"/>
      <c r="C244" s="203"/>
      <c r="D244" s="189">
        <v>0</v>
      </c>
      <c r="E244" s="107">
        <f t="shared" si="4"/>
        <v>1</v>
      </c>
      <c r="F244" s="7" t="str">
        <f>VLOOKUP(E244,'Radiation Sickness'!$B$5:$F$12,4,TRUE)</f>
        <v>1. Elevated</v>
      </c>
    </row>
    <row r="245" spans="2:6" ht="12.75">
      <c r="B245" s="203"/>
      <c r="C245" s="203"/>
      <c r="D245" s="189">
        <v>0</v>
      </c>
      <c r="E245" s="107">
        <f t="shared" si="4"/>
        <v>1</v>
      </c>
      <c r="F245" s="7" t="str">
        <f>VLOOKUP(E245,'Radiation Sickness'!$B$5:$F$12,4,TRUE)</f>
        <v>1. Elevated</v>
      </c>
    </row>
    <row r="246" spans="2:6" ht="12.75">
      <c r="B246" s="203"/>
      <c r="C246" s="203"/>
      <c r="D246" s="189">
        <v>0</v>
      </c>
      <c r="E246" s="107">
        <f t="shared" si="4"/>
        <v>1</v>
      </c>
      <c r="F246" s="7" t="str">
        <f>VLOOKUP(E246,'Radiation Sickness'!$B$5:$F$12,4,TRUE)</f>
        <v>1. Elevated</v>
      </c>
    </row>
    <row r="247" spans="2:6" ht="12.75">
      <c r="B247" s="203"/>
      <c r="C247" s="203"/>
      <c r="D247" s="189">
        <v>0</v>
      </c>
      <c r="E247" s="107">
        <f t="shared" si="4"/>
        <v>1</v>
      </c>
      <c r="F247" s="7" t="str">
        <f>VLOOKUP(E247,'Radiation Sickness'!$B$5:$F$12,4,TRUE)</f>
        <v>1. Elevated</v>
      </c>
    </row>
    <row r="248" spans="2:6" ht="12.75">
      <c r="B248" s="203"/>
      <c r="C248" s="203"/>
      <c r="D248" s="189">
        <v>0</v>
      </c>
      <c r="E248" s="107">
        <f t="shared" si="4"/>
        <v>1</v>
      </c>
      <c r="F248" s="7" t="str">
        <f>VLOOKUP(E248,'Radiation Sickness'!$B$5:$F$12,4,TRUE)</f>
        <v>1. Elevated</v>
      </c>
    </row>
    <row r="249" spans="2:6" ht="12.75">
      <c r="B249" s="203"/>
      <c r="C249" s="203"/>
      <c r="D249" s="189">
        <v>0</v>
      </c>
      <c r="E249" s="107">
        <f t="shared" si="4"/>
        <v>1</v>
      </c>
      <c r="F249" s="7" t="str">
        <f>VLOOKUP(E249,'Radiation Sickness'!$B$5:$F$12,4,TRUE)</f>
        <v>1. Elevated</v>
      </c>
    </row>
    <row r="250" spans="2:6" ht="12.75">
      <c r="B250" s="203"/>
      <c r="C250" s="203"/>
      <c r="D250" s="189">
        <v>0</v>
      </c>
      <c r="E250" s="107">
        <f t="shared" si="4"/>
        <v>1</v>
      </c>
      <c r="F250" s="7" t="str">
        <f>VLOOKUP(E250,'Radiation Sickness'!$B$5:$F$12,4,TRUE)</f>
        <v>1. Elevated</v>
      </c>
    </row>
  </sheetData>
  <sheetProtection password="A141" sheet="1" objects="1" scenarios="1"/>
  <conditionalFormatting sqref="F9:F250">
    <cfRule type="expression" priority="1" dxfId="2" stopIfTrue="1">
      <formula>LEFT(F9,1)="2"</formula>
    </cfRule>
    <cfRule type="expression" priority="2" dxfId="1" stopIfTrue="1">
      <formula>LEFT(F9,1)="3"</formula>
    </cfRule>
    <cfRule type="expression" priority="3" dxfId="0" stopIfTrue="1">
      <formula>LEFT(F9,1)&gt;="4"</formula>
    </cfRule>
  </conditionalFormatting>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1"/>
  <dimension ref="A1:L23"/>
  <sheetViews>
    <sheetView zoomScalePageLayoutView="0" workbookViewId="0" topLeftCell="A1">
      <selection activeCell="B6" sqref="B6"/>
    </sheetView>
  </sheetViews>
  <sheetFormatPr defaultColWidth="9.140625" defaultRowHeight="12.75"/>
  <cols>
    <col min="1" max="1" width="3.7109375" style="2" customWidth="1"/>
    <col min="2" max="2" width="18.8515625" style="2" customWidth="1"/>
    <col min="3" max="3" width="11.28125" style="2" customWidth="1"/>
    <col min="4" max="4" width="19.8515625" style="2" customWidth="1"/>
    <col min="5" max="7" width="11.57421875" style="3" customWidth="1"/>
    <col min="8" max="8" width="11.57421875" style="3" hidden="1" customWidth="1"/>
    <col min="9" max="9" width="13.57421875" style="3" hidden="1" customWidth="1"/>
    <col min="10" max="11" width="8.28125" style="148" customWidth="1"/>
    <col min="12" max="12" width="15.421875" style="2" customWidth="1"/>
    <col min="13" max="16384" width="9.140625" style="2" customWidth="1"/>
  </cols>
  <sheetData>
    <row r="1" spans="1:11" ht="18.75">
      <c r="A1" s="1" t="s">
        <v>44</v>
      </c>
      <c r="K1" s="149"/>
    </row>
    <row r="2" spans="2:12" ht="12.75">
      <c r="B2" s="160" t="s">
        <v>173</v>
      </c>
      <c r="I2" s="46"/>
      <c r="K2" s="46" t="s">
        <v>167</v>
      </c>
      <c r="L2" s="164">
        <f ca="1">NOW()</f>
        <v>45037.62818564815</v>
      </c>
    </row>
    <row r="3" spans="10:11" ht="12.75">
      <c r="J3" s="147"/>
      <c r="K3" s="147"/>
    </row>
    <row r="4" spans="4:11" s="64" customFormat="1" ht="11.25">
      <c r="D4" s="64" t="s">
        <v>161</v>
      </c>
      <c r="E4" s="64" t="s">
        <v>53</v>
      </c>
      <c r="F4" s="64" t="s">
        <v>165</v>
      </c>
      <c r="G4" s="64" t="s">
        <v>178</v>
      </c>
      <c r="H4" s="64" t="s">
        <v>163</v>
      </c>
      <c r="J4" s="256" t="s">
        <v>165</v>
      </c>
      <c r="K4" s="256"/>
    </row>
    <row r="5" spans="2:11" s="64" customFormat="1" ht="11.25">
      <c r="B5" s="63" t="s">
        <v>50</v>
      </c>
      <c r="C5" s="63" t="s">
        <v>51</v>
      </c>
      <c r="D5" s="63" t="s">
        <v>160</v>
      </c>
      <c r="E5" s="63" t="s">
        <v>54</v>
      </c>
      <c r="F5" s="63" t="s">
        <v>183</v>
      </c>
      <c r="G5" s="63" t="s">
        <v>179</v>
      </c>
      <c r="H5" s="63" t="s">
        <v>162</v>
      </c>
      <c r="I5" s="94"/>
      <c r="J5" s="257" t="s">
        <v>166</v>
      </c>
      <c r="K5" s="257"/>
    </row>
    <row r="6" spans="1:11" ht="21" customHeight="1" thickBot="1">
      <c r="A6" s="96">
        <v>1</v>
      </c>
      <c r="B6" s="197" t="s">
        <v>45</v>
      </c>
      <c r="C6" s="198">
        <v>33</v>
      </c>
      <c r="D6" s="181" t="str">
        <f>occup1!F4</f>
        <v>1. Elevated</v>
      </c>
      <c r="E6" s="167">
        <f>occup1!E4</f>
        <v>1</v>
      </c>
      <c r="F6" s="168" t="e">
        <f>IF(Configure!$E$63&gt;=G6,"OK",IF(G6&lt;Configure!$E$64,Configure!$G$63,Configure!$G$64))</f>
        <v>#N/A</v>
      </c>
      <c r="G6" s="169" t="e">
        <f>H6/0.042</f>
        <v>#N/A</v>
      </c>
      <c r="H6" s="170" t="e">
        <f>IF(I6&lt;&gt;"",$L$2-I6,"n/a")</f>
        <v>#N/A</v>
      </c>
      <c r="I6" s="171" t="e">
        <f>J6+K6</f>
        <v>#N/A</v>
      </c>
      <c r="J6" s="172">
        <f>occup1!B7</f>
        <v>0</v>
      </c>
      <c r="K6" s="173" t="e">
        <f>occup1!C7</f>
        <v>#N/A</v>
      </c>
    </row>
    <row r="7" spans="1:11" ht="21" customHeight="1" thickBot="1">
      <c r="A7" s="96">
        <v>2</v>
      </c>
      <c r="B7" s="199" t="s">
        <v>46</v>
      </c>
      <c r="C7" s="200">
        <v>33</v>
      </c>
      <c r="D7" s="182" t="str">
        <f>occup2!F4</f>
        <v>1. Elevated</v>
      </c>
      <c r="E7" s="174">
        <f>occup2!E4</f>
        <v>1</v>
      </c>
      <c r="F7" s="175" t="e">
        <f>IF(Configure!$E$63&gt;=G7,"OK",IF(G7&lt;Configure!$E$64,Configure!$G$63,Configure!$G$64))</f>
        <v>#N/A</v>
      </c>
      <c r="G7" s="176" t="e">
        <f>H7/0.042</f>
        <v>#N/A</v>
      </c>
      <c r="H7" s="177" t="e">
        <f>IF(I7&lt;&gt;"",$L$2-I7,"n/a")</f>
        <v>#N/A</v>
      </c>
      <c r="I7" s="178" t="e">
        <f>J7+K7</f>
        <v>#N/A</v>
      </c>
      <c r="J7" s="179">
        <f>occup2!B7</f>
        <v>0</v>
      </c>
      <c r="K7" s="180" t="e">
        <f>occup2!C7</f>
        <v>#N/A</v>
      </c>
    </row>
    <row r="8" spans="1:11" ht="21" customHeight="1" thickBot="1">
      <c r="A8" s="96">
        <v>3</v>
      </c>
      <c r="B8" s="199" t="s">
        <v>47</v>
      </c>
      <c r="C8" s="200">
        <v>12</v>
      </c>
      <c r="D8" s="182" t="str">
        <f>occup3!F4</f>
        <v>1. Elevated</v>
      </c>
      <c r="E8" s="174">
        <f>occup3!E4</f>
        <v>1</v>
      </c>
      <c r="F8" s="175" t="e">
        <f>IF(Configure!$E$63&gt;=G8,"OK",IF(G8&lt;Configure!$E$64,Configure!$G$63,Configure!$G$64))</f>
        <v>#N/A</v>
      </c>
      <c r="G8" s="176" t="e">
        <f>H8/0.042</f>
        <v>#N/A</v>
      </c>
      <c r="H8" s="177" t="e">
        <f>IF(I8&lt;&gt;"",$L$2-I8,"n/a")</f>
        <v>#N/A</v>
      </c>
      <c r="I8" s="178" t="e">
        <f>J8+K8</f>
        <v>#N/A</v>
      </c>
      <c r="J8" s="179">
        <f>occup3!B7</f>
        <v>0</v>
      </c>
      <c r="K8" s="180" t="e">
        <f>occup3!C7</f>
        <v>#N/A</v>
      </c>
    </row>
    <row r="9" spans="1:11" ht="21" customHeight="1" thickBot="1">
      <c r="A9" s="96">
        <v>4</v>
      </c>
      <c r="B9" s="199" t="s">
        <v>48</v>
      </c>
      <c r="C9" s="200">
        <v>8</v>
      </c>
      <c r="D9" s="182" t="str">
        <f>occup4!F4</f>
        <v>1. Elevated</v>
      </c>
      <c r="E9" s="174">
        <f>occup4!E4</f>
        <v>1</v>
      </c>
      <c r="F9" s="175" t="e">
        <f>IF(Configure!$E$63&gt;=G9,"OK",IF(G9&lt;Configure!$E$64,Configure!$G$63,Configure!$G$64))</f>
        <v>#N/A</v>
      </c>
      <c r="G9" s="176" t="e">
        <f>H9/0.042</f>
        <v>#N/A</v>
      </c>
      <c r="H9" s="177" t="e">
        <f>IF(I9&lt;&gt;"",$L$2-I9,"n/a")</f>
        <v>#N/A</v>
      </c>
      <c r="I9" s="178" t="e">
        <f>J9+K9</f>
        <v>#N/A</v>
      </c>
      <c r="J9" s="179">
        <f>occup4!B7</f>
        <v>0</v>
      </c>
      <c r="K9" s="180" t="e">
        <f>occup4!C7</f>
        <v>#N/A</v>
      </c>
    </row>
    <row r="10" spans="1:11" ht="21" customHeight="1" thickBot="1">
      <c r="A10" s="96">
        <v>5</v>
      </c>
      <c r="B10" s="199" t="s">
        <v>49</v>
      </c>
      <c r="C10" s="200">
        <v>6</v>
      </c>
      <c r="D10" s="182" t="str">
        <f>occup5!F4</f>
        <v>1. Elevated</v>
      </c>
      <c r="E10" s="174">
        <f>occup5!E4</f>
        <v>1</v>
      </c>
      <c r="F10" s="175" t="e">
        <f>IF(Configure!$E$63&gt;=G10,"OK",IF(G10&lt;Configure!$E$64,Configure!$G$63,Configure!$G$64))</f>
        <v>#N/A</v>
      </c>
      <c r="G10" s="176" t="e">
        <f>H10/0.042</f>
        <v>#N/A</v>
      </c>
      <c r="H10" s="177" t="e">
        <f>IF(I10&lt;&gt;"",$L$2-I10,"n/a")</f>
        <v>#N/A</v>
      </c>
      <c r="I10" s="178" t="e">
        <f>J10+K10</f>
        <v>#N/A</v>
      </c>
      <c r="J10" s="179">
        <f>occup5!B7</f>
        <v>0</v>
      </c>
      <c r="K10" s="180" t="e">
        <f>occup5!C7</f>
        <v>#N/A</v>
      </c>
    </row>
    <row r="11" ht="12.75"/>
    <row r="12" spans="7:9" ht="12.75">
      <c r="G12" s="165"/>
      <c r="I12" s="163"/>
    </row>
    <row r="13" spans="4:10" ht="15.75">
      <c r="D13" s="112"/>
      <c r="J13" s="162"/>
    </row>
    <row r="20" ht="12.75" hidden="1">
      <c r="G20" s="3" t="str">
        <f>Configure!G63</f>
        <v>Need Log</v>
      </c>
    </row>
    <row r="21" ht="12.75" hidden="1">
      <c r="G21" s="3" t="str">
        <f>Configure!G64</f>
        <v>LOG NOW!</v>
      </c>
    </row>
    <row r="23" ht="12.75">
      <c r="G23" s="166"/>
    </row>
  </sheetData>
  <sheetProtection password="A141" sheet="1" objects="1" scenarios="1"/>
  <mergeCells count="2">
    <mergeCell ref="J4:K4"/>
    <mergeCell ref="J5:K5"/>
  </mergeCells>
  <conditionalFormatting sqref="H6:H10">
    <cfRule type="expression" priority="1" dxfId="2" stopIfTrue="1">
      <formula>LEFT(D6,1)="2"</formula>
    </cfRule>
    <cfRule type="expression" priority="2" dxfId="1" stopIfTrue="1">
      <formula>LEFT(D6,1)="3"</formula>
    </cfRule>
    <cfRule type="expression" priority="3" dxfId="0" stopIfTrue="1">
      <formula>LEFT(D6,1)&gt;="4"</formula>
    </cfRule>
  </conditionalFormatting>
  <conditionalFormatting sqref="D6:D10">
    <cfRule type="expression" priority="4" dxfId="2" stopIfTrue="1">
      <formula>LEFT(D6,1)="2"</formula>
    </cfRule>
    <cfRule type="expression" priority="5" dxfId="1" stopIfTrue="1">
      <formula>LEFT(D6,1)="3"</formula>
    </cfRule>
    <cfRule type="expression" priority="6" dxfId="0" stopIfTrue="1">
      <formula>LEFT(D6,1)&gt;="4"</formula>
    </cfRule>
  </conditionalFormatting>
  <conditionalFormatting sqref="F6:F10">
    <cfRule type="expression" priority="7" dxfId="16" stopIfTrue="1">
      <formula>F6=$G$20</formula>
    </cfRule>
    <cfRule type="expression" priority="8" dxfId="0" stopIfTrue="1">
      <formula>F6=$G$21</formula>
    </cfRule>
  </conditionalFormatting>
  <printOptions/>
  <pageMargins left="0.75" right="0.75" top="1" bottom="1" header="0.5" footer="0.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sheetPr codeName="Sheet7"/>
  <dimension ref="A1:G38"/>
  <sheetViews>
    <sheetView tabSelected="1" zoomScalePageLayoutView="0" workbookViewId="0" topLeftCell="A1">
      <selection activeCell="A3" sqref="A3"/>
    </sheetView>
  </sheetViews>
  <sheetFormatPr defaultColWidth="9.140625" defaultRowHeight="12.75"/>
  <cols>
    <col min="1" max="1" width="9.140625" style="2" customWidth="1"/>
    <col min="2" max="2" width="8.00390625" style="3" customWidth="1"/>
    <col min="3" max="3" width="7.421875" style="3" customWidth="1"/>
    <col min="4" max="4" width="9.140625" style="7" customWidth="1"/>
    <col min="5" max="5" width="15.140625" style="7" customWidth="1"/>
    <col min="6" max="6" width="89.7109375" style="2" customWidth="1"/>
    <col min="7" max="16384" width="9.140625" style="2" customWidth="1"/>
  </cols>
  <sheetData>
    <row r="1" spans="1:5" ht="18.75">
      <c r="A1" s="1" t="s">
        <v>0</v>
      </c>
      <c r="B1" s="4"/>
      <c r="C1" s="4"/>
      <c r="D1" s="6"/>
      <c r="E1" s="6"/>
    </row>
    <row r="2" ht="12.75">
      <c r="B2" s="196" t="s">
        <v>192</v>
      </c>
    </row>
    <row r="4" spans="2:7" ht="12.75">
      <c r="B4" s="4" t="s">
        <v>8</v>
      </c>
      <c r="C4" s="4" t="s">
        <v>9</v>
      </c>
      <c r="D4" s="6" t="s">
        <v>10</v>
      </c>
      <c r="E4" s="6" t="s">
        <v>52</v>
      </c>
      <c r="F4" s="65" t="s">
        <v>120</v>
      </c>
      <c r="G4" s="2" t="s">
        <v>119</v>
      </c>
    </row>
    <row r="5" spans="2:7" ht="12.75">
      <c r="B5" s="93">
        <f>B16</f>
        <v>0</v>
      </c>
      <c r="C5" s="93">
        <f>C16</f>
        <v>25</v>
      </c>
      <c r="D5" s="143">
        <f>D16</f>
        <v>0</v>
      </c>
      <c r="E5" s="141" t="str">
        <f>E16</f>
        <v>1. Elevated</v>
      </c>
      <c r="F5" s="141" t="str">
        <f>F16</f>
        <v>No apparent "short-term" effect. May be some blood cell changes.</v>
      </c>
      <c r="G5" s="2" t="s">
        <v>119</v>
      </c>
    </row>
    <row r="6" spans="2:7" ht="12.75">
      <c r="B6" s="93">
        <f>B18</f>
        <v>25</v>
      </c>
      <c r="C6" s="93">
        <f>C18</f>
        <v>100</v>
      </c>
      <c r="D6" s="143">
        <f>D18</f>
        <v>0</v>
      </c>
      <c r="E6" s="141" t="str">
        <f>E18</f>
        <v>2. Cautionary</v>
      </c>
      <c r="F6" s="141" t="str">
        <f>F18</f>
        <v>Typically people with this level of radiation exposure experience a loss of appetite and a small amount of nausea and sickness for the higher end of this dose category. Blood changes are noticeable. Up to 25 percent of persons experiencing this level of exposure will be incapacitated, but none will die. The normal period of convalescence will be about 7 days.</v>
      </c>
      <c r="G6" s="2" t="s">
        <v>119</v>
      </c>
    </row>
    <row r="7" spans="2:7" ht="12.75">
      <c r="B7" s="93">
        <f>B20</f>
        <v>100</v>
      </c>
      <c r="C7" s="93">
        <f>C20</f>
        <v>200</v>
      </c>
      <c r="D7" s="143">
        <f>D20</f>
        <v>0.25</v>
      </c>
      <c r="E7" s="141" t="str">
        <f>E20</f>
        <v>3. Dangerous</v>
      </c>
      <c r="F7" s="141" t="str">
        <f>F20</f>
        <v>Definite identifiable changes in blood cells. White blood cells and platelets are affected at low range doses. Victims at the higher end of this radiation exposure category will show the toxic symptoms of damage to the gastrointestinal tract, such as weakness, fatigue, nausea, vomiting diarrhea, fever and infection. Those in this higher level will also experience hair loss, livid skin spots, fevers, hemorrhaging and some will experience heart failure. About 25 to 100 percent of persons exposed in this range will be incapacitated and approximately 25 percent will die within 30 to 60 days. The period of convalescence will be up to 40 days. Treatment should include reassurance, rest, light diet, water and antibiotics. For extreme cases, transfusions of platelets and white blood cells will be helpful.</v>
      </c>
      <c r="G7" s="2" t="s">
        <v>119</v>
      </c>
    </row>
    <row r="8" spans="2:7" ht="12.75">
      <c r="B8" s="93">
        <f>B22</f>
        <v>200</v>
      </c>
      <c r="C8" s="93">
        <f>C22</f>
        <v>450</v>
      </c>
      <c r="D8" s="143" t="str">
        <f>D22</f>
        <v>25-50%</v>
      </c>
      <c r="E8" s="141" t="str">
        <f>E22</f>
        <v>4. Extremely  Dangerous</v>
      </c>
      <c r="F8" s="141" t="str">
        <f>F22</f>
        <v>Symptoms the same as for the previous exposure category but much more severe. 100 percent of persons exposed will eventually be incapacitated. More than half of this group experience nausea and vomiting soon after exposure and are ill for several days. This period of sickness is followed by one to three weeks where the victims seem free from any apparent symptoms. At the end of this period of no symptoms, more than half of the victims begin to experience hair loss and most develop moderately severe illness caused by infection.
This dose is fatal to at least 25 percent of those exposed to the low end of this dosage and up to 50 percent fatalities at the top end of the dose range within 30-60 days. Recovery time for survivors will be several weeks to several months.
The treatment for patients with this level of radiation exposure is the same as the previous category. Diarrhea and vomiting are common symptoms of radiation poisoning and cause dehydration and an imbalance of electrolytes in the system. Maintaining the body’s electrolytes and hydration is important for both survival and recovery. If this cannot be accomplished through oral hydration mixtures, because of vomiting, then I.V. fluids should be administered, if available. Blood transfusions will help recovery and improve survival rates. If they are available, sedatives can be administered for extreme cases.</v>
      </c>
      <c r="G8" s="2" t="s">
        <v>119</v>
      </c>
    </row>
    <row r="9" spans="2:7" ht="12.75">
      <c r="B9" s="93">
        <f>B24</f>
        <v>450</v>
      </c>
      <c r="C9" s="93">
        <f>C24</f>
        <v>600</v>
      </c>
      <c r="D9" s="143" t="str">
        <f>D24</f>
        <v>50-75%</v>
      </c>
      <c r="E9" s="142" t="str">
        <f>E24</f>
        <v>5. Critical</v>
      </c>
      <c r="F9" s="142" t="str">
        <f>F24</f>
        <v>Symptoms in this category of exposure are the same as the previous exposure rate but now the onset of symptoms is sooner and very severe. The primary signs of illness in this group are mouth, throat and skin hemorrhages. It is also very common to see infections, such as sore throats, pneumonia and intestinal inflammation.
About 50-75 percent of the people exposed to this dosage will face death. Death will occur sooner in this exposure rate category, 20-35 days. Survivors’ period of convalescence will be several months to years. Survivors of this dosage level will require all the previously described treatments in addition to bone marrow transplant, if possible.</v>
      </c>
      <c r="G9" s="2" t="s">
        <v>119</v>
      </c>
    </row>
    <row r="10" spans="2:7" ht="12.75">
      <c r="B10" s="93">
        <f>B26</f>
        <v>600</v>
      </c>
      <c r="C10" s="93">
        <f>C26</f>
        <v>800</v>
      </c>
      <c r="D10" s="143" t="str">
        <f>D26</f>
        <v>75-99%</v>
      </c>
      <c r="E10" s="142" t="str">
        <f>E26</f>
        <v>6. ALS Necessessary to Survive</v>
      </c>
      <c r="F10" s="142" t="str">
        <f>F26</f>
        <v>Those exposed to this dosage of radiation will experience the symptoms listed for all the previous exposure rates, but in addition the circulatory system and parts of the central nervous system will quickly begin to malfunction. All those exposed to this level of radiation will begin to vomit soon after exposure due to the major damage that radiation has inflicted upon the epithelial cells of the gastrointestinal tract. Unless medicated, this gastric distress can continue for several days or until death. typical symptoms here are vertigo, headache, nausea, cramps, vomiting and uncontrolled diarrhea which eventually becomes bloody. Medications can control some of the negative symptoms and make the patient more comfortable but at this level of exposure, it won’t change the inevitable outcome.
About 75 to 99 percent of the people exposed to this level of radiation will face death quickly. Bone marrow transplants and advanced life support will most likely be necessary for gaining any survivors from this group. Consequently, the period of convalescence or recovery will be years. Bone marrow transplants and advanced life support will probably not be available during a nuclear war. Consequently, treatment would mainly be emotional support because of the probability of death.</v>
      </c>
      <c r="G10" s="2" t="s">
        <v>119</v>
      </c>
    </row>
    <row r="11" spans="2:7" ht="12.75">
      <c r="B11" s="93">
        <f>B28</f>
        <v>800</v>
      </c>
      <c r="C11" s="93">
        <f>C28</f>
        <v>5000</v>
      </c>
      <c r="D11" s="143">
        <f>D28</f>
        <v>1</v>
      </c>
      <c r="E11" s="141" t="str">
        <f>E28</f>
        <v>7. Terminal</v>
      </c>
      <c r="F11" s="141" t="str">
        <f>F28</f>
        <v>Rapid deterioration. Vomiting, falling blood cell count, diarrhea, fatigue, internal bleeding, internal organ failure, nervous system collapse, heart failure, coma and death. 100 percent death rate within hours. Treatment is purely supportive. Humans cannot survive this level of massive radiation exposure.</v>
      </c>
      <c r="G11" s="2" t="s">
        <v>119</v>
      </c>
    </row>
    <row r="12" spans="2:7" ht="12.75">
      <c r="B12" s="93">
        <f>B30</f>
        <v>5000</v>
      </c>
      <c r="C12" s="93" t="str">
        <f>C30</f>
        <v>up</v>
      </c>
      <c r="D12" s="143">
        <f>D30</f>
        <v>1</v>
      </c>
      <c r="E12" s="141" t="str">
        <f>E30</f>
        <v>8. Rapidly Terminal</v>
      </c>
      <c r="F12" s="141" t="str">
        <f>F30</f>
        <v>Cells of the central nervous system and the tissues of the heart are affected. This produces disorientation, shock, seizures and neurological problems. Death results within a few days due to the collapse of the central nervous and the cardiovascular systems.</v>
      </c>
      <c r="G12" s="2" t="s">
        <v>119</v>
      </c>
    </row>
    <row r="14" spans="2:5" ht="12.75">
      <c r="B14" s="258" t="s">
        <v>1</v>
      </c>
      <c r="C14" s="258"/>
      <c r="D14" s="6" t="s">
        <v>10</v>
      </c>
      <c r="E14" s="6"/>
    </row>
    <row r="15" spans="2:6" ht="12.75">
      <c r="B15" s="5" t="s">
        <v>8</v>
      </c>
      <c r="C15" s="5" t="s">
        <v>9</v>
      </c>
      <c r="D15" s="8" t="s">
        <v>11</v>
      </c>
      <c r="E15" s="8"/>
      <c r="F15" s="10" t="s">
        <v>15</v>
      </c>
    </row>
    <row r="16" spans="2:6" s="9" customFormat="1" ht="12.75">
      <c r="B16" s="14">
        <v>0</v>
      </c>
      <c r="C16" s="15">
        <v>25</v>
      </c>
      <c r="D16" s="16">
        <v>0</v>
      </c>
      <c r="E16" s="92" t="s">
        <v>122</v>
      </c>
      <c r="F16" s="17" t="s">
        <v>5</v>
      </c>
    </row>
    <row r="17" spans="2:6" s="9" customFormat="1" ht="12.75">
      <c r="B17" s="18"/>
      <c r="C17" s="19"/>
      <c r="D17" s="20"/>
      <c r="E17" s="91"/>
      <c r="F17" s="21"/>
    </row>
    <row r="18" spans="2:6" s="9" customFormat="1" ht="51">
      <c r="B18" s="22">
        <v>25</v>
      </c>
      <c r="C18" s="23">
        <v>100</v>
      </c>
      <c r="D18" s="24">
        <v>0</v>
      </c>
      <c r="E18" s="90" t="s">
        <v>123</v>
      </c>
      <c r="F18" s="25" t="s">
        <v>6</v>
      </c>
    </row>
    <row r="19" spans="2:6" s="9" customFormat="1" ht="12.75">
      <c r="B19" s="18"/>
      <c r="C19" s="19"/>
      <c r="D19" s="20"/>
      <c r="E19" s="91"/>
      <c r="F19" s="26"/>
    </row>
    <row r="20" spans="2:6" s="9" customFormat="1" ht="102">
      <c r="B20" s="22">
        <v>100</v>
      </c>
      <c r="C20" s="23">
        <v>200</v>
      </c>
      <c r="D20" s="24">
        <v>0.25</v>
      </c>
      <c r="E20" s="90" t="s">
        <v>124</v>
      </c>
      <c r="F20" s="25" t="s">
        <v>7</v>
      </c>
    </row>
    <row r="21" spans="2:6" s="9" customFormat="1" ht="12.75">
      <c r="B21" s="18"/>
      <c r="C21" s="19"/>
      <c r="D21" s="20"/>
      <c r="E21" s="91"/>
      <c r="F21" s="26"/>
    </row>
    <row r="22" spans="2:6" s="9" customFormat="1" ht="191.25">
      <c r="B22" s="22">
        <v>200</v>
      </c>
      <c r="C22" s="23">
        <v>450</v>
      </c>
      <c r="D22" s="24" t="s">
        <v>12</v>
      </c>
      <c r="E22" s="90" t="s">
        <v>125</v>
      </c>
      <c r="F22" s="25" t="s">
        <v>121</v>
      </c>
    </row>
    <row r="23" spans="2:6" s="9" customFormat="1" ht="12.75">
      <c r="B23" s="18"/>
      <c r="C23" s="19"/>
      <c r="D23" s="20"/>
      <c r="E23" s="91"/>
      <c r="F23" s="26"/>
    </row>
    <row r="24" spans="2:6" s="9" customFormat="1" ht="102">
      <c r="B24" s="22">
        <v>450</v>
      </c>
      <c r="C24" s="23">
        <v>600</v>
      </c>
      <c r="D24" s="24" t="s">
        <v>13</v>
      </c>
      <c r="E24" s="90" t="s">
        <v>126</v>
      </c>
      <c r="F24" s="25" t="s">
        <v>117</v>
      </c>
    </row>
    <row r="25" spans="2:6" s="9" customFormat="1" ht="12.75">
      <c r="B25" s="18"/>
      <c r="C25" s="19"/>
      <c r="D25" s="20"/>
      <c r="E25" s="91"/>
      <c r="F25" s="26"/>
    </row>
    <row r="26" spans="2:6" s="9" customFormat="1" ht="178.5">
      <c r="B26" s="22">
        <v>600</v>
      </c>
      <c r="C26" s="23">
        <v>800</v>
      </c>
      <c r="D26" s="24" t="s">
        <v>14</v>
      </c>
      <c r="E26" s="90" t="s">
        <v>127</v>
      </c>
      <c r="F26" s="25" t="s">
        <v>118</v>
      </c>
    </row>
    <row r="27" spans="2:6" s="9" customFormat="1" ht="12.75">
      <c r="B27" s="18"/>
      <c r="C27" s="19"/>
      <c r="D27" s="20"/>
      <c r="E27" s="87"/>
      <c r="F27" s="26"/>
    </row>
    <row r="28" spans="2:6" s="9" customFormat="1" ht="38.25">
      <c r="B28" s="22">
        <v>800</v>
      </c>
      <c r="C28" s="23">
        <v>5000</v>
      </c>
      <c r="D28" s="24">
        <v>1</v>
      </c>
      <c r="E28" s="88" t="s">
        <v>128</v>
      </c>
      <c r="F28" s="25" t="s">
        <v>4</v>
      </c>
    </row>
    <row r="29" spans="2:6" s="9" customFormat="1" ht="12.75">
      <c r="B29" s="18"/>
      <c r="C29" s="19"/>
      <c r="D29" s="20"/>
      <c r="E29" s="87"/>
      <c r="F29" s="26"/>
    </row>
    <row r="30" spans="2:6" s="9" customFormat="1" ht="38.25">
      <c r="B30" s="27">
        <v>5000</v>
      </c>
      <c r="C30" s="28" t="s">
        <v>2</v>
      </c>
      <c r="D30" s="29">
        <v>1</v>
      </c>
      <c r="E30" s="89" t="s">
        <v>129</v>
      </c>
      <c r="F30" s="30" t="s">
        <v>3</v>
      </c>
    </row>
    <row r="32" spans="2:6" ht="12.75">
      <c r="B32" s="11" t="s">
        <v>16</v>
      </c>
      <c r="C32" s="12" t="s">
        <v>16</v>
      </c>
      <c r="D32" s="12" t="s">
        <v>17</v>
      </c>
      <c r="E32" s="12"/>
      <c r="F32" s="13" t="s">
        <v>18</v>
      </c>
    </row>
    <row r="37" ht="12.75">
      <c r="B37" s="86"/>
    </row>
    <row r="38" spans="3:6" ht="12.75">
      <c r="C38" s="2"/>
      <c r="F38" s="85"/>
    </row>
  </sheetData>
  <sheetProtection password="A141" sheet="1" objects="1" scenarios="1"/>
  <mergeCells count="1">
    <mergeCell ref="B14:C14"/>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8"/>
  <dimension ref="A1:D18"/>
  <sheetViews>
    <sheetView zoomScalePageLayoutView="0" workbookViewId="0" topLeftCell="A1">
      <selection activeCell="A3" sqref="A3"/>
    </sheetView>
  </sheetViews>
  <sheetFormatPr defaultColWidth="9.140625" defaultRowHeight="12.75"/>
  <cols>
    <col min="1" max="1" width="9.140625" style="2" customWidth="1"/>
    <col min="2" max="3" width="9.140625" style="3" customWidth="1"/>
    <col min="4" max="4" width="82.8515625" style="2" customWidth="1"/>
    <col min="5" max="16384" width="9.140625" style="2" customWidth="1"/>
  </cols>
  <sheetData>
    <row r="1" ht="18.75">
      <c r="A1" s="1" t="s">
        <v>27</v>
      </c>
    </row>
    <row r="2" ht="12.75">
      <c r="A2" s="2" t="s">
        <v>191</v>
      </c>
    </row>
    <row r="4" spans="2:3" ht="12.75">
      <c r="B4" s="258" t="s">
        <v>28</v>
      </c>
      <c r="C4" s="258"/>
    </row>
    <row r="5" spans="2:4" ht="12.75">
      <c r="B5" s="4" t="s">
        <v>8</v>
      </c>
      <c r="C5" s="4" t="s">
        <v>9</v>
      </c>
      <c r="D5" s="31" t="s">
        <v>19</v>
      </c>
    </row>
    <row r="6" spans="2:4" ht="12.75">
      <c r="B6" s="36">
        <v>0</v>
      </c>
      <c r="C6" s="37">
        <v>1</v>
      </c>
      <c r="D6" s="32" t="s">
        <v>21</v>
      </c>
    </row>
    <row r="7" spans="2:4" ht="12.75">
      <c r="B7" s="38"/>
      <c r="C7" s="39"/>
      <c r="D7" s="33"/>
    </row>
    <row r="8" spans="2:4" ht="51">
      <c r="B8" s="40">
        <v>1</v>
      </c>
      <c r="C8" s="41">
        <v>2</v>
      </c>
      <c r="D8" s="34" t="s">
        <v>22</v>
      </c>
    </row>
    <row r="9" spans="2:4" ht="12.75">
      <c r="B9" s="38"/>
      <c r="C9" s="39"/>
      <c r="D9" s="33"/>
    </row>
    <row r="10" spans="2:4" ht="51">
      <c r="B10" s="40">
        <v>2</v>
      </c>
      <c r="C10" s="41">
        <v>5</v>
      </c>
      <c r="D10" s="34" t="s">
        <v>23</v>
      </c>
    </row>
    <row r="11" spans="2:4" ht="12.75">
      <c r="B11" s="38"/>
      <c r="C11" s="39"/>
      <c r="D11" s="33"/>
    </row>
    <row r="12" spans="2:4" ht="25.5">
      <c r="B12" s="40">
        <v>15</v>
      </c>
      <c r="C12" s="41">
        <v>20</v>
      </c>
      <c r="D12" s="34" t="s">
        <v>24</v>
      </c>
    </row>
    <row r="13" spans="2:4" ht="12.75">
      <c r="B13" s="38"/>
      <c r="C13" s="39"/>
      <c r="D13" s="33"/>
    </row>
    <row r="14" spans="2:4" ht="38.25">
      <c r="B14" s="40">
        <v>20</v>
      </c>
      <c r="C14" s="41">
        <v>40</v>
      </c>
      <c r="D14" s="34" t="s">
        <v>25</v>
      </c>
    </row>
    <row r="15" spans="2:4" ht="12.75">
      <c r="B15" s="38"/>
      <c r="C15" s="39"/>
      <c r="D15" s="33"/>
    </row>
    <row r="16" spans="2:4" ht="12.75">
      <c r="B16" s="42">
        <v>40</v>
      </c>
      <c r="C16" s="43" t="s">
        <v>2</v>
      </c>
      <c r="D16" s="35" t="s">
        <v>26</v>
      </c>
    </row>
    <row r="18" spans="2:4" ht="12.75">
      <c r="B18" s="44" t="s">
        <v>20</v>
      </c>
      <c r="D18" s="45"/>
    </row>
  </sheetData>
  <sheetProtection password="A141" sheet="1" objects="1" scenarios="1"/>
  <mergeCells count="1">
    <mergeCell ref="B4:C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L65"/>
  <sheetViews>
    <sheetView zoomScalePageLayoutView="0" workbookViewId="0" topLeftCell="A1">
      <selection activeCell="C20" sqref="C20"/>
    </sheetView>
  </sheetViews>
  <sheetFormatPr defaultColWidth="9.140625" defaultRowHeight="12.75"/>
  <cols>
    <col min="3" max="3" width="18.57421875" style="0" customWidth="1"/>
    <col min="4" max="4" width="15.00390625" style="0" customWidth="1"/>
    <col min="7" max="7" width="13.00390625" style="0" customWidth="1"/>
    <col min="8" max="8" width="12.7109375" style="0" customWidth="1"/>
    <col min="9" max="9" width="14.28125" style="0" customWidth="1"/>
    <col min="10" max="11" width="9.140625" style="207" customWidth="1"/>
  </cols>
  <sheetData>
    <row r="1" ht="18">
      <c r="A1" s="61" t="s">
        <v>190</v>
      </c>
    </row>
    <row r="4" spans="2:7" ht="12.75">
      <c r="B4" s="47" t="s">
        <v>196</v>
      </c>
      <c r="E4" s="205" t="s">
        <v>197</v>
      </c>
      <c r="G4" t="s">
        <v>203</v>
      </c>
    </row>
    <row r="5" ht="12.75">
      <c r="C5" t="s">
        <v>193</v>
      </c>
    </row>
    <row r="6" ht="12.75">
      <c r="C6" t="s">
        <v>195</v>
      </c>
    </row>
    <row r="7" spans="3:7" ht="38.25" customHeight="1">
      <c r="C7" s="261" t="s">
        <v>198</v>
      </c>
      <c r="D7" s="261"/>
      <c r="E7" s="261"/>
      <c r="F7" s="261"/>
      <c r="G7" s="261"/>
    </row>
    <row r="8" ht="12.75">
      <c r="C8" t="s">
        <v>206</v>
      </c>
    </row>
    <row r="12" spans="2:7" ht="15.75">
      <c r="B12" s="135" t="s">
        <v>137</v>
      </c>
      <c r="D12" s="2"/>
      <c r="E12" s="2"/>
      <c r="F12" s="2"/>
      <c r="G12" s="2"/>
    </row>
    <row r="13" spans="2:7" ht="12.75">
      <c r="B13" s="136" t="s">
        <v>153</v>
      </c>
      <c r="D13" s="2"/>
      <c r="E13" s="2"/>
      <c r="F13" s="2"/>
      <c r="G13" s="2"/>
    </row>
    <row r="14" spans="2:7" ht="12.75">
      <c r="B14" s="137" t="s">
        <v>154</v>
      </c>
      <c r="D14" s="113"/>
      <c r="E14" s="113"/>
      <c r="F14" s="113"/>
      <c r="G14" s="113"/>
    </row>
    <row r="15" spans="3:7" ht="12.75">
      <c r="C15" s="138" t="s">
        <v>80</v>
      </c>
      <c r="D15" s="51">
        <v>2.4</v>
      </c>
      <c r="E15" s="51" t="s">
        <v>85</v>
      </c>
      <c r="F15" s="113"/>
      <c r="G15" s="113"/>
    </row>
    <row r="16" spans="3:7" ht="12.75">
      <c r="C16" s="138" t="s">
        <v>81</v>
      </c>
      <c r="D16" s="51">
        <v>3.5</v>
      </c>
      <c r="E16" s="51" t="s">
        <v>85</v>
      </c>
      <c r="F16" s="113"/>
      <c r="G16" s="113"/>
    </row>
    <row r="17" spans="3:7" ht="12.75">
      <c r="C17" s="113"/>
      <c r="D17" s="113"/>
      <c r="E17" s="113"/>
      <c r="F17" s="113"/>
      <c r="G17" s="113"/>
    </row>
    <row r="18" spans="2:7" ht="12.75">
      <c r="B18" s="137" t="s">
        <v>155</v>
      </c>
      <c r="D18" s="113"/>
      <c r="E18" s="113"/>
      <c r="F18" s="113"/>
      <c r="G18" s="113"/>
    </row>
    <row r="19" spans="3:7" ht="12.75">
      <c r="C19" s="113"/>
      <c r="D19" s="219" t="s">
        <v>157</v>
      </c>
      <c r="E19" s="51"/>
      <c r="F19" s="220" t="s">
        <v>156</v>
      </c>
      <c r="G19" s="113"/>
    </row>
    <row r="20" spans="3:7" ht="12.75">
      <c r="C20" s="193" t="s">
        <v>82</v>
      </c>
      <c r="D20" s="216">
        <v>0.8</v>
      </c>
      <c r="E20" s="51" t="s">
        <v>85</v>
      </c>
      <c r="F20" s="51">
        <v>3.5</v>
      </c>
      <c r="G20" s="51" t="s">
        <v>85</v>
      </c>
    </row>
    <row r="21" spans="3:7" ht="12.75">
      <c r="C21" s="193" t="s">
        <v>83</v>
      </c>
      <c r="D21" s="216">
        <v>1.2</v>
      </c>
      <c r="E21" s="51" t="s">
        <v>85</v>
      </c>
      <c r="F21" s="51">
        <v>2</v>
      </c>
      <c r="G21" s="51" t="s">
        <v>86</v>
      </c>
    </row>
    <row r="22" spans="3:7" ht="12.75">
      <c r="C22" s="193" t="s">
        <v>80</v>
      </c>
      <c r="D22" s="216">
        <v>3.9</v>
      </c>
      <c r="E22" s="51" t="s">
        <v>85</v>
      </c>
      <c r="F22" s="51">
        <v>4.7</v>
      </c>
      <c r="G22" s="51" t="s">
        <v>86</v>
      </c>
    </row>
    <row r="23" spans="3:7" ht="12.75">
      <c r="C23" s="193" t="s">
        <v>81</v>
      </c>
      <c r="D23" s="216">
        <v>5.5</v>
      </c>
      <c r="E23" s="51" t="s">
        <v>85</v>
      </c>
      <c r="F23" s="51">
        <v>4.7</v>
      </c>
      <c r="G23" s="51" t="s">
        <v>86</v>
      </c>
    </row>
    <row r="24" spans="3:7" ht="12.75">
      <c r="C24" s="193" t="s">
        <v>84</v>
      </c>
      <c r="D24" s="216">
        <v>11.8</v>
      </c>
      <c r="E24" s="51" t="s">
        <v>85</v>
      </c>
      <c r="F24" s="51">
        <v>3.9</v>
      </c>
      <c r="G24" s="51" t="s">
        <v>86</v>
      </c>
    </row>
    <row r="25" spans="3:7" ht="12.75">
      <c r="C25" s="113"/>
      <c r="D25" s="113"/>
      <c r="E25" s="113"/>
      <c r="F25" s="113"/>
      <c r="G25" s="113"/>
    </row>
    <row r="26" spans="2:7" ht="12.75">
      <c r="B26" s="113" t="s">
        <v>207</v>
      </c>
      <c r="D26" s="51"/>
      <c r="E26" s="51"/>
      <c r="F26" s="113"/>
      <c r="G26" s="113"/>
    </row>
    <row r="27" spans="2:7" ht="12.75">
      <c r="B27" s="113"/>
      <c r="D27" s="219" t="s">
        <v>157</v>
      </c>
      <c r="E27" s="51"/>
      <c r="F27" s="113"/>
      <c r="G27" s="113"/>
    </row>
    <row r="28" spans="3:7" ht="12.75">
      <c r="C28" s="51" t="s">
        <v>83</v>
      </c>
      <c r="D28" s="53">
        <v>1</v>
      </c>
      <c r="E28" s="51" t="s">
        <v>136</v>
      </c>
      <c r="F28" s="113"/>
      <c r="G28" s="113"/>
    </row>
    <row r="29" spans="3:7" ht="12.75">
      <c r="C29" s="51" t="s">
        <v>80</v>
      </c>
      <c r="D29" s="53">
        <v>3.3</v>
      </c>
      <c r="E29" s="51" t="s">
        <v>85</v>
      </c>
      <c r="F29" s="113"/>
      <c r="G29" s="113"/>
    </row>
    <row r="30" spans="3:7" ht="12.75">
      <c r="C30" s="51" t="s">
        <v>134</v>
      </c>
      <c r="D30" s="53">
        <v>4.8</v>
      </c>
      <c r="E30" s="51" t="s">
        <v>85</v>
      </c>
      <c r="F30" s="113"/>
      <c r="G30" s="113"/>
    </row>
    <row r="31" spans="3:7" ht="12.75">
      <c r="C31" s="193" t="s">
        <v>135</v>
      </c>
      <c r="D31" s="194">
        <v>7</v>
      </c>
      <c r="E31" s="51" t="s">
        <v>85</v>
      </c>
      <c r="F31" s="113"/>
      <c r="G31" s="113"/>
    </row>
    <row r="32" spans="3:7" ht="12.75">
      <c r="C32" s="113"/>
      <c r="E32" s="113"/>
      <c r="F32" s="2"/>
      <c r="G32" s="2"/>
    </row>
    <row r="33" spans="2:6" ht="12.75">
      <c r="B33" s="113" t="s">
        <v>208</v>
      </c>
      <c r="D33" s="51"/>
      <c r="E33" s="51"/>
      <c r="F33" s="113"/>
    </row>
    <row r="34" spans="3:7" ht="27" customHeight="1">
      <c r="C34" s="262" t="s">
        <v>218</v>
      </c>
      <c r="D34" s="262"/>
      <c r="E34" s="262"/>
      <c r="F34" s="262"/>
      <c r="G34" s="262"/>
    </row>
    <row r="35" spans="3:11" s="213" customFormat="1" ht="12.75" customHeight="1">
      <c r="C35" s="214"/>
      <c r="D35" s="219" t="s">
        <v>157</v>
      </c>
      <c r="E35" s="214"/>
      <c r="F35" s="214" t="s">
        <v>219</v>
      </c>
      <c r="G35" s="214"/>
      <c r="J35" s="215"/>
      <c r="K35" s="215"/>
    </row>
    <row r="36" spans="3:6" ht="12.75">
      <c r="C36" s="51" t="s">
        <v>80</v>
      </c>
      <c r="D36" s="53">
        <v>3.9</v>
      </c>
      <c r="E36" s="51" t="s">
        <v>85</v>
      </c>
      <c r="F36" s="212">
        <v>1</v>
      </c>
    </row>
    <row r="37" spans="3:6" ht="12.75">
      <c r="C37" s="209" t="s">
        <v>83</v>
      </c>
      <c r="D37" s="211">
        <v>1.17</v>
      </c>
      <c r="E37" s="209" t="s">
        <v>85</v>
      </c>
      <c r="F37" s="212">
        <v>0.3</v>
      </c>
    </row>
    <row r="38" spans="3:6" ht="12.75">
      <c r="C38" s="51" t="s">
        <v>211</v>
      </c>
      <c r="D38" s="53">
        <v>5.46</v>
      </c>
      <c r="E38" s="51" t="s">
        <v>85</v>
      </c>
      <c r="F38" s="212">
        <v>1.4</v>
      </c>
    </row>
    <row r="39" spans="3:6" ht="12.75">
      <c r="C39" s="51" t="s">
        <v>82</v>
      </c>
      <c r="D39" s="53">
        <v>0.78</v>
      </c>
      <c r="E39" s="51" t="s">
        <v>85</v>
      </c>
      <c r="F39" s="212">
        <v>0.2</v>
      </c>
    </row>
    <row r="40" spans="3:6" ht="12.75">
      <c r="C40" s="51" t="s">
        <v>135</v>
      </c>
      <c r="D40" s="51">
        <v>8.97</v>
      </c>
      <c r="E40" s="51" t="s">
        <v>85</v>
      </c>
      <c r="F40" s="212">
        <v>2.3</v>
      </c>
    </row>
    <row r="41" spans="3:6" ht="12.75">
      <c r="C41" s="217" t="s">
        <v>209</v>
      </c>
      <c r="D41" s="218">
        <v>3.12</v>
      </c>
      <c r="E41" s="51" t="s">
        <v>85</v>
      </c>
      <c r="F41" s="212">
        <v>0.8</v>
      </c>
    </row>
    <row r="42" spans="3:6" ht="12.75">
      <c r="C42" s="217" t="s">
        <v>210</v>
      </c>
      <c r="D42" s="218">
        <v>5.46</v>
      </c>
      <c r="E42" s="51" t="s">
        <v>85</v>
      </c>
      <c r="F42" s="212">
        <v>1.4</v>
      </c>
    </row>
    <row r="43" spans="3:6" ht="12.75">
      <c r="C43" s="217" t="s">
        <v>212</v>
      </c>
      <c r="D43" s="218">
        <v>4.29</v>
      </c>
      <c r="E43" s="51" t="s">
        <v>85</v>
      </c>
      <c r="F43" s="212">
        <v>1.1</v>
      </c>
    </row>
    <row r="44" spans="3:12" ht="12.75">
      <c r="C44" s="217" t="s">
        <v>213</v>
      </c>
      <c r="D44" s="218">
        <v>3.51</v>
      </c>
      <c r="E44" s="51" t="s">
        <v>85</v>
      </c>
      <c r="F44" s="212">
        <v>0.9</v>
      </c>
      <c r="G44" s="81"/>
      <c r="H44" s="81"/>
      <c r="I44" s="81"/>
      <c r="J44" s="221"/>
      <c r="K44" s="221"/>
      <c r="L44" s="81"/>
    </row>
    <row r="45" spans="3:12" ht="12.75">
      <c r="C45" s="217" t="s">
        <v>221</v>
      </c>
      <c r="D45" s="218">
        <v>11.7</v>
      </c>
      <c r="E45" s="51" t="s">
        <v>85</v>
      </c>
      <c r="F45" s="212">
        <v>3</v>
      </c>
      <c r="G45" s="81"/>
      <c r="H45" s="209"/>
      <c r="I45" s="210"/>
      <c r="J45" s="209"/>
      <c r="K45" s="222"/>
      <c r="L45" s="81"/>
    </row>
    <row r="46" spans="3:12" ht="12.75">
      <c r="C46" s="217" t="s">
        <v>215</v>
      </c>
      <c r="D46" s="218">
        <v>9.75</v>
      </c>
      <c r="E46" s="51" t="s">
        <v>85</v>
      </c>
      <c r="F46" s="212">
        <v>2.5</v>
      </c>
      <c r="G46" s="81"/>
      <c r="H46" s="209"/>
      <c r="I46" s="210"/>
      <c r="J46" s="209"/>
      <c r="K46" s="222"/>
      <c r="L46" s="81"/>
    </row>
    <row r="47" spans="3:12" ht="12.75">
      <c r="C47" s="217" t="s">
        <v>214</v>
      </c>
      <c r="D47" s="218">
        <v>9.75</v>
      </c>
      <c r="E47" s="51" t="s">
        <v>85</v>
      </c>
      <c r="F47" s="212">
        <v>2.5</v>
      </c>
      <c r="G47" s="81"/>
      <c r="H47" s="209"/>
      <c r="I47" s="210"/>
      <c r="J47" s="209"/>
      <c r="K47" s="222"/>
      <c r="L47" s="81"/>
    </row>
    <row r="48" spans="3:12" ht="12.75">
      <c r="C48" s="217" t="s">
        <v>220</v>
      </c>
      <c r="D48" s="218">
        <v>12.87</v>
      </c>
      <c r="E48" s="51" t="s">
        <v>85</v>
      </c>
      <c r="F48" s="212">
        <v>3.3</v>
      </c>
      <c r="G48" s="81"/>
      <c r="H48" s="209"/>
      <c r="I48" s="210"/>
      <c r="J48" s="209"/>
      <c r="K48" s="222"/>
      <c r="L48" s="81"/>
    </row>
    <row r="49" spans="3:12" ht="12.75">
      <c r="C49" s="217" t="s">
        <v>216</v>
      </c>
      <c r="D49" s="218">
        <v>19.5</v>
      </c>
      <c r="E49" s="209" t="s">
        <v>85</v>
      </c>
      <c r="F49" s="212">
        <v>5</v>
      </c>
      <c r="G49" s="81"/>
      <c r="H49" s="209"/>
      <c r="I49" s="210"/>
      <c r="J49" s="209"/>
      <c r="K49" s="222"/>
      <c r="L49" s="81"/>
    </row>
    <row r="50" spans="3:12" ht="12.75">
      <c r="C50" s="217" t="s">
        <v>217</v>
      </c>
      <c r="D50" s="217">
        <v>10.53</v>
      </c>
      <c r="E50" s="209" t="s">
        <v>85</v>
      </c>
      <c r="F50" s="212">
        <v>2.7</v>
      </c>
      <c r="G50" s="81"/>
      <c r="H50" s="209"/>
      <c r="I50" s="209"/>
      <c r="J50" s="209"/>
      <c r="K50" s="222"/>
      <c r="L50" s="81"/>
    </row>
    <row r="51" spans="7:12" ht="12.75">
      <c r="G51" s="81"/>
      <c r="H51" s="81"/>
      <c r="I51" s="81"/>
      <c r="J51" s="221"/>
      <c r="K51" s="221"/>
      <c r="L51" s="81"/>
    </row>
    <row r="53" spans="2:9" ht="12.75">
      <c r="B53" s="47" t="s">
        <v>107</v>
      </c>
      <c r="G53" s="49"/>
      <c r="I53" s="131"/>
    </row>
    <row r="54" spans="4:9" ht="12.75">
      <c r="D54" s="80" t="s">
        <v>105</v>
      </c>
      <c r="E54" s="159">
        <f>C55*24</f>
        <v>744</v>
      </c>
      <c r="F54" t="s">
        <v>103</v>
      </c>
      <c r="G54" s="49"/>
      <c r="H54" s="192" t="s">
        <v>31</v>
      </c>
      <c r="I54" s="131"/>
    </row>
    <row r="55" spans="3:9" ht="12.75">
      <c r="C55" s="192">
        <v>31</v>
      </c>
      <c r="D55" t="s">
        <v>106</v>
      </c>
      <c r="E55" s="159">
        <f>C56*24</f>
        <v>8760</v>
      </c>
      <c r="F55" t="s">
        <v>103</v>
      </c>
      <c r="G55" s="49"/>
      <c r="H55" s="192" t="s">
        <v>101</v>
      </c>
      <c r="I55" s="131"/>
    </row>
    <row r="56" spans="3:9" ht="12.75">
      <c r="C56" s="192">
        <v>365</v>
      </c>
      <c r="D56" t="s">
        <v>106</v>
      </c>
      <c r="E56" s="80"/>
      <c r="F56" t="s">
        <v>104</v>
      </c>
      <c r="G56" s="49"/>
      <c r="H56" s="192" t="s">
        <v>102</v>
      </c>
      <c r="I56" s="131"/>
    </row>
    <row r="57" spans="7:9" ht="12.75">
      <c r="G57" s="49"/>
      <c r="I57" s="131"/>
    </row>
    <row r="58" spans="2:9" ht="12.75">
      <c r="B58" s="81"/>
      <c r="C58" s="81"/>
      <c r="D58" s="81"/>
      <c r="G58" s="49"/>
      <c r="I58" s="131"/>
    </row>
    <row r="61" spans="2:11" ht="12.75">
      <c r="B61" s="2"/>
      <c r="C61" s="2"/>
      <c r="D61" s="2"/>
      <c r="E61" s="3"/>
      <c r="F61" s="3"/>
      <c r="G61" s="3"/>
      <c r="H61" s="3"/>
      <c r="I61" s="3"/>
      <c r="J61" s="208"/>
      <c r="K61" s="208"/>
    </row>
    <row r="62" spans="2:11" ht="12.75">
      <c r="B62" s="204" t="s">
        <v>194</v>
      </c>
      <c r="C62" s="2"/>
      <c r="D62" s="2"/>
      <c r="E62" s="3" t="s">
        <v>177</v>
      </c>
      <c r="F62" s="3"/>
      <c r="G62" s="166" t="s">
        <v>182</v>
      </c>
      <c r="H62" s="3"/>
      <c r="I62" s="3"/>
      <c r="J62" s="208"/>
      <c r="K62" s="208"/>
    </row>
    <row r="63" spans="2:11" ht="12.75">
      <c r="B63" s="2"/>
      <c r="C63" s="2"/>
      <c r="D63" s="46" t="s">
        <v>174</v>
      </c>
      <c r="E63" s="189">
        <v>12</v>
      </c>
      <c r="F63" s="85" t="s">
        <v>175</v>
      </c>
      <c r="G63" s="189" t="s">
        <v>180</v>
      </c>
      <c r="H63" s="3"/>
      <c r="I63" s="85"/>
      <c r="J63" s="208"/>
      <c r="K63" s="208"/>
    </row>
    <row r="64" spans="2:11" ht="12.75">
      <c r="B64" s="161"/>
      <c r="C64" s="259" t="s">
        <v>176</v>
      </c>
      <c r="D64" s="260"/>
      <c r="E64" s="189">
        <v>24</v>
      </c>
      <c r="F64" s="85" t="s">
        <v>175</v>
      </c>
      <c r="G64" s="189" t="s">
        <v>181</v>
      </c>
      <c r="H64" s="3"/>
      <c r="I64" s="85"/>
      <c r="J64" s="208"/>
      <c r="K64" s="208"/>
    </row>
    <row r="65" spans="2:11" ht="12.75">
      <c r="B65" s="2"/>
      <c r="C65" s="2"/>
      <c r="D65" s="2"/>
      <c r="E65" s="3"/>
      <c r="F65" s="3"/>
      <c r="G65" s="166"/>
      <c r="H65" s="3"/>
      <c r="I65" s="3"/>
      <c r="J65" s="208"/>
      <c r="K65" s="208"/>
    </row>
  </sheetData>
  <sheetProtection/>
  <mergeCells count="3">
    <mergeCell ref="C64:D64"/>
    <mergeCell ref="C7:G7"/>
    <mergeCell ref="C34:G34"/>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1:C41"/>
  <sheetViews>
    <sheetView zoomScalePageLayoutView="0" workbookViewId="0" topLeftCell="A1">
      <selection activeCell="B3" sqref="B3"/>
    </sheetView>
  </sheetViews>
  <sheetFormatPr defaultColWidth="9.140625" defaultRowHeight="12.75"/>
  <cols>
    <col min="1" max="1" width="3.7109375" style="0" customWidth="1"/>
    <col min="2" max="2" width="17.140625" style="0" customWidth="1"/>
    <col min="3" max="3" width="91.57421875" style="224" customWidth="1"/>
  </cols>
  <sheetData>
    <row r="1" ht="12.75">
      <c r="B1" s="228" t="s">
        <v>243</v>
      </c>
    </row>
    <row r="2" ht="12.75">
      <c r="B2" s="47" t="s">
        <v>260</v>
      </c>
    </row>
    <row r="3" ht="12.75">
      <c r="B3" s="47"/>
    </row>
    <row r="4" ht="15.75">
      <c r="B4" s="229" t="s">
        <v>258</v>
      </c>
    </row>
    <row r="5" spans="2:3" ht="12.75">
      <c r="B5" s="226" t="s">
        <v>224</v>
      </c>
      <c r="C5" s="227" t="s">
        <v>34</v>
      </c>
    </row>
    <row r="6" spans="2:3" ht="12.75">
      <c r="B6" t="s">
        <v>225</v>
      </c>
      <c r="C6" s="224" t="s">
        <v>241</v>
      </c>
    </row>
    <row r="7" spans="2:3" ht="12.75">
      <c r="B7" t="s">
        <v>226</v>
      </c>
      <c r="C7" s="224" t="s">
        <v>242</v>
      </c>
    </row>
    <row r="8" spans="2:3" ht="25.5">
      <c r="B8" t="s">
        <v>227</v>
      </c>
      <c r="C8" s="224" t="s">
        <v>247</v>
      </c>
    </row>
    <row r="9" spans="2:3" ht="12.75">
      <c r="B9" t="s">
        <v>228</v>
      </c>
      <c r="C9" s="224" t="s">
        <v>244</v>
      </c>
    </row>
    <row r="10" spans="2:3" ht="25.5">
      <c r="B10" t="s">
        <v>229</v>
      </c>
      <c r="C10" s="224" t="s">
        <v>245</v>
      </c>
    </row>
    <row r="11" spans="2:3" ht="12.75">
      <c r="B11" t="s">
        <v>240</v>
      </c>
      <c r="C11" s="224" t="s">
        <v>246</v>
      </c>
    </row>
    <row r="12" spans="2:3" ht="12.75">
      <c r="B12" t="s">
        <v>239</v>
      </c>
      <c r="C12" s="224" t="s">
        <v>248</v>
      </c>
    </row>
    <row r="13" spans="2:3" ht="12.75">
      <c r="B13" t="s">
        <v>236</v>
      </c>
      <c r="C13" s="224" t="s">
        <v>249</v>
      </c>
    </row>
    <row r="14" spans="2:3" ht="21.75" customHeight="1">
      <c r="B14" t="s">
        <v>237</v>
      </c>
      <c r="C14" s="224" t="s">
        <v>250</v>
      </c>
    </row>
    <row r="15" spans="2:3" ht="12.75">
      <c r="B15" t="s">
        <v>238</v>
      </c>
      <c r="C15" s="224" t="s">
        <v>251</v>
      </c>
    </row>
    <row r="16" spans="2:3" ht="25.5">
      <c r="B16" t="s">
        <v>235</v>
      </c>
      <c r="C16" s="224" t="s">
        <v>252</v>
      </c>
    </row>
    <row r="17" spans="2:3" ht="25.5">
      <c r="B17" t="s">
        <v>233</v>
      </c>
      <c r="C17" s="224" t="s">
        <v>253</v>
      </c>
    </row>
    <row r="18" spans="2:3" ht="12.75">
      <c r="B18" t="s">
        <v>234</v>
      </c>
      <c r="C18" s="224" t="s">
        <v>254</v>
      </c>
    </row>
    <row r="19" spans="2:3" ht="25.5">
      <c r="B19" t="s">
        <v>232</v>
      </c>
      <c r="C19" s="224" t="s">
        <v>255</v>
      </c>
    </row>
    <row r="20" spans="2:3" ht="12.75">
      <c r="B20" t="s">
        <v>230</v>
      </c>
      <c r="C20" s="224" t="s">
        <v>256</v>
      </c>
    </row>
    <row r="21" spans="2:3" ht="38.25">
      <c r="B21" t="s">
        <v>231</v>
      </c>
      <c r="C21" s="224" t="s">
        <v>257</v>
      </c>
    </row>
    <row r="24" ht="12.75">
      <c r="B24" s="226" t="s">
        <v>446</v>
      </c>
    </row>
    <row r="25" ht="12.75">
      <c r="B25" s="236" t="s">
        <v>443</v>
      </c>
    </row>
    <row r="26" spans="2:3" ht="38.25">
      <c r="B26" s="237" t="s">
        <v>429</v>
      </c>
      <c r="C26" s="100" t="s">
        <v>447</v>
      </c>
    </row>
    <row r="27" spans="2:3" ht="12.75">
      <c r="B27" s="80" t="s">
        <v>225</v>
      </c>
      <c r="C27" s="224" t="s">
        <v>430</v>
      </c>
    </row>
    <row r="28" ht="12.75">
      <c r="C28"/>
    </row>
    <row r="29" ht="12.75">
      <c r="B29" s="235" t="s">
        <v>444</v>
      </c>
    </row>
    <row r="30" spans="2:3" ht="12.75">
      <c r="B30" s="80" t="s">
        <v>431</v>
      </c>
      <c r="C30" s="224" t="s">
        <v>432</v>
      </c>
    </row>
    <row r="31" spans="2:3" ht="12.75">
      <c r="B31" s="80" t="s">
        <v>433</v>
      </c>
      <c r="C31" s="224" t="s">
        <v>434</v>
      </c>
    </row>
    <row r="33" ht="12.75">
      <c r="B33" s="235" t="s">
        <v>445</v>
      </c>
    </row>
    <row r="34" spans="2:3" ht="12.75">
      <c r="B34" s="238" t="s">
        <v>436</v>
      </c>
      <c r="C34" s="224" t="s">
        <v>435</v>
      </c>
    </row>
    <row r="36" ht="12.75">
      <c r="B36" s="236" t="s">
        <v>439</v>
      </c>
    </row>
    <row r="37" spans="2:3" ht="38.25">
      <c r="B37" s="235"/>
      <c r="C37" s="100" t="s">
        <v>448</v>
      </c>
    </row>
    <row r="38" spans="2:3" ht="25.5">
      <c r="B38" s="237" t="s">
        <v>437</v>
      </c>
      <c r="C38" s="100" t="s">
        <v>438</v>
      </c>
    </row>
    <row r="40" ht="12.75">
      <c r="B40" s="236" t="s">
        <v>441</v>
      </c>
    </row>
    <row r="41" spans="2:3" ht="51">
      <c r="B41" s="237" t="s">
        <v>442</v>
      </c>
      <c r="C41" s="100" t="s">
        <v>440</v>
      </c>
    </row>
  </sheetData>
  <sheetProtection/>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1:H38"/>
  <sheetViews>
    <sheetView zoomScalePageLayoutView="0" workbookViewId="0" topLeftCell="A1">
      <selection activeCell="D14" sqref="D14"/>
    </sheetView>
  </sheetViews>
  <sheetFormatPr defaultColWidth="9.140625" defaultRowHeight="12.75"/>
  <cols>
    <col min="1" max="1" width="2.28125" style="0" customWidth="1"/>
    <col min="2" max="2" width="16.7109375" style="0" customWidth="1"/>
    <col min="3" max="3" width="9.7109375" style="0" customWidth="1"/>
    <col min="4" max="4" width="14.8515625" style="0" bestFit="1" customWidth="1"/>
    <col min="5" max="5" width="8.28125" style="0" customWidth="1"/>
    <col min="6" max="6" width="16.8515625" style="0" customWidth="1"/>
    <col min="7" max="7" width="10.57421875" style="0" customWidth="1"/>
    <col min="8" max="8" width="16.28125" style="0" bestFit="1" customWidth="1"/>
  </cols>
  <sheetData>
    <row r="1" ht="15.75">
      <c r="B1" s="225" t="s">
        <v>369</v>
      </c>
    </row>
    <row r="3" spans="2:8" ht="12.75">
      <c r="B3" s="47" t="s">
        <v>264</v>
      </c>
      <c r="C3" s="47" t="s">
        <v>262</v>
      </c>
      <c r="D3" s="47" t="s">
        <v>263</v>
      </c>
      <c r="E3" s="47"/>
      <c r="F3" s="47" t="s">
        <v>264</v>
      </c>
      <c r="G3" s="47" t="s">
        <v>262</v>
      </c>
      <c r="H3" s="47" t="s">
        <v>263</v>
      </c>
    </row>
    <row r="4" spans="2:8" ht="14.25">
      <c r="B4" s="228" t="s">
        <v>303</v>
      </c>
      <c r="C4" s="230" t="s">
        <v>352</v>
      </c>
      <c r="D4" s="232" t="s">
        <v>304</v>
      </c>
      <c r="E4" s="228"/>
      <c r="F4" s="228" t="s">
        <v>326</v>
      </c>
      <c r="G4" s="230" t="s">
        <v>379</v>
      </c>
      <c r="H4" s="232" t="s">
        <v>266</v>
      </c>
    </row>
    <row r="5" spans="2:8" ht="14.25">
      <c r="B5" s="228" t="s">
        <v>278</v>
      </c>
      <c r="C5" s="230" t="s">
        <v>353</v>
      </c>
      <c r="D5" s="232" t="s">
        <v>409</v>
      </c>
      <c r="E5" s="228"/>
      <c r="F5" s="228" t="s">
        <v>328</v>
      </c>
      <c r="G5" s="230" t="s">
        <v>380</v>
      </c>
      <c r="H5" s="232" t="s">
        <v>425</v>
      </c>
    </row>
    <row r="6" spans="2:8" ht="14.25">
      <c r="B6" s="228" t="s">
        <v>279</v>
      </c>
      <c r="C6" s="230" t="s">
        <v>354</v>
      </c>
      <c r="D6" s="232" t="s">
        <v>305</v>
      </c>
      <c r="E6" s="228"/>
      <c r="F6" s="228" t="s">
        <v>327</v>
      </c>
      <c r="G6" s="230" t="s">
        <v>381</v>
      </c>
      <c r="H6" s="232" t="s">
        <v>424</v>
      </c>
    </row>
    <row r="7" spans="2:8" ht="14.25">
      <c r="B7" s="228" t="s">
        <v>280</v>
      </c>
      <c r="C7" s="230" t="s">
        <v>355</v>
      </c>
      <c r="D7" s="232" t="s">
        <v>306</v>
      </c>
      <c r="E7" s="228"/>
      <c r="F7" s="228" t="s">
        <v>329</v>
      </c>
      <c r="G7" s="230" t="s">
        <v>382</v>
      </c>
      <c r="H7" s="232" t="s">
        <v>423</v>
      </c>
    </row>
    <row r="8" spans="2:8" ht="14.25">
      <c r="B8" s="228" t="s">
        <v>281</v>
      </c>
      <c r="C8" s="230" t="s">
        <v>356</v>
      </c>
      <c r="D8" s="232" t="s">
        <v>307</v>
      </c>
      <c r="E8" s="228"/>
      <c r="F8" s="228" t="s">
        <v>330</v>
      </c>
      <c r="G8" s="230" t="s">
        <v>383</v>
      </c>
      <c r="H8" s="232" t="s">
        <v>267</v>
      </c>
    </row>
    <row r="9" spans="2:8" ht="14.25">
      <c r="B9" s="228" t="s">
        <v>282</v>
      </c>
      <c r="C9" s="230" t="s">
        <v>357</v>
      </c>
      <c r="D9" s="232" t="s">
        <v>308</v>
      </c>
      <c r="E9" s="228"/>
      <c r="F9" s="228" t="s">
        <v>331</v>
      </c>
      <c r="G9" s="230" t="s">
        <v>384</v>
      </c>
      <c r="H9" s="232" t="s">
        <v>268</v>
      </c>
    </row>
    <row r="10" spans="2:8" ht="14.25">
      <c r="B10" s="228" t="s">
        <v>283</v>
      </c>
      <c r="C10" s="230" t="s">
        <v>358</v>
      </c>
      <c r="D10" s="232" t="s">
        <v>410</v>
      </c>
      <c r="E10" s="228"/>
      <c r="F10" s="228" t="s">
        <v>332</v>
      </c>
      <c r="G10" s="230" t="s">
        <v>385</v>
      </c>
      <c r="H10" s="232" t="s">
        <v>422</v>
      </c>
    </row>
    <row r="11" spans="2:8" ht="14.25">
      <c r="B11" s="228" t="s">
        <v>284</v>
      </c>
      <c r="C11" s="230" t="s">
        <v>360</v>
      </c>
      <c r="D11" s="232" t="s">
        <v>309</v>
      </c>
      <c r="E11" s="228"/>
      <c r="F11" s="228" t="s">
        <v>333</v>
      </c>
      <c r="G11" s="230" t="s">
        <v>386</v>
      </c>
      <c r="H11" s="232" t="s">
        <v>269</v>
      </c>
    </row>
    <row r="12" spans="2:8" ht="14.25">
      <c r="B12" s="228" t="s">
        <v>285</v>
      </c>
      <c r="C12" s="230" t="s">
        <v>361</v>
      </c>
      <c r="D12" s="232" t="s">
        <v>310</v>
      </c>
      <c r="E12" s="228"/>
      <c r="F12" s="228" t="s">
        <v>334</v>
      </c>
      <c r="G12" s="230" t="s">
        <v>387</v>
      </c>
      <c r="H12" s="232" t="s">
        <v>270</v>
      </c>
    </row>
    <row r="13" spans="2:8" ht="14.25">
      <c r="B13" s="228" t="s">
        <v>286</v>
      </c>
      <c r="C13" s="230" t="s">
        <v>362</v>
      </c>
      <c r="D13" s="232" t="s">
        <v>311</v>
      </c>
      <c r="E13" s="228"/>
      <c r="F13" s="228" t="s">
        <v>335</v>
      </c>
      <c r="G13" s="230" t="s">
        <v>388</v>
      </c>
      <c r="H13" s="232" t="s">
        <v>271</v>
      </c>
    </row>
    <row r="14" spans="2:8" ht="14.25">
      <c r="B14" s="228" t="s">
        <v>287</v>
      </c>
      <c r="C14" s="230" t="s">
        <v>363</v>
      </c>
      <c r="D14" s="232" t="s">
        <v>312</v>
      </c>
      <c r="E14" s="228"/>
      <c r="F14" s="228" t="s">
        <v>336</v>
      </c>
      <c r="G14" s="230" t="s">
        <v>389</v>
      </c>
      <c r="H14" s="232" t="s">
        <v>272</v>
      </c>
    </row>
    <row r="15" spans="2:8" ht="14.25">
      <c r="B15" s="228" t="s">
        <v>288</v>
      </c>
      <c r="C15" s="230" t="s">
        <v>370</v>
      </c>
      <c r="D15" s="232" t="s">
        <v>313</v>
      </c>
      <c r="E15" s="228"/>
      <c r="F15" s="228" t="s">
        <v>337</v>
      </c>
      <c r="G15" s="230" t="s">
        <v>390</v>
      </c>
      <c r="H15" s="232" t="s">
        <v>273</v>
      </c>
    </row>
    <row r="16" spans="2:8" ht="14.25">
      <c r="B16" s="228" t="s">
        <v>289</v>
      </c>
      <c r="C16" s="230" t="s">
        <v>371</v>
      </c>
      <c r="D16" s="232" t="s">
        <v>314</v>
      </c>
      <c r="E16" s="228"/>
      <c r="F16" s="228" t="s">
        <v>338</v>
      </c>
      <c r="G16" s="230" t="s">
        <v>391</v>
      </c>
      <c r="H16" s="232" t="s">
        <v>421</v>
      </c>
    </row>
    <row r="17" spans="2:8" ht="14.25">
      <c r="B17" s="228" t="s">
        <v>290</v>
      </c>
      <c r="C17" s="230" t="s">
        <v>372</v>
      </c>
      <c r="D17" s="232" t="s">
        <v>315</v>
      </c>
      <c r="E17" s="228"/>
      <c r="F17" s="228" t="s">
        <v>339</v>
      </c>
      <c r="G17" s="230" t="s">
        <v>393</v>
      </c>
      <c r="H17" s="232" t="s">
        <v>274</v>
      </c>
    </row>
    <row r="18" spans="2:8" ht="14.25">
      <c r="B18" s="228" t="s">
        <v>291</v>
      </c>
      <c r="C18" s="230" t="s">
        <v>373</v>
      </c>
      <c r="D18" s="232" t="s">
        <v>316</v>
      </c>
      <c r="E18" s="228"/>
      <c r="F18" s="228" t="s">
        <v>340</v>
      </c>
      <c r="G18" s="230" t="s">
        <v>392</v>
      </c>
      <c r="H18" s="232" t="s">
        <v>420</v>
      </c>
    </row>
    <row r="19" spans="2:8" ht="14.25">
      <c r="B19" s="228" t="s">
        <v>292</v>
      </c>
      <c r="C19" s="230" t="s">
        <v>374</v>
      </c>
      <c r="D19" s="232" t="s">
        <v>317</v>
      </c>
      <c r="E19" s="228"/>
      <c r="F19" s="228" t="s">
        <v>341</v>
      </c>
      <c r="G19" s="230" t="s">
        <v>394</v>
      </c>
      <c r="H19" s="232" t="s">
        <v>419</v>
      </c>
    </row>
    <row r="20" spans="2:8" ht="14.25">
      <c r="B20" s="228" t="s">
        <v>293</v>
      </c>
      <c r="C20" s="230" t="s">
        <v>375</v>
      </c>
      <c r="D20" s="232" t="s">
        <v>411</v>
      </c>
      <c r="E20" s="228"/>
      <c r="F20" s="228" t="s">
        <v>342</v>
      </c>
      <c r="G20" s="230" t="s">
        <v>395</v>
      </c>
      <c r="H20" s="232" t="s">
        <v>418</v>
      </c>
    </row>
    <row r="21" spans="2:8" ht="14.25">
      <c r="B21" s="228" t="s">
        <v>294</v>
      </c>
      <c r="C21" s="230" t="s">
        <v>376</v>
      </c>
      <c r="D21" s="232" t="s">
        <v>318</v>
      </c>
      <c r="E21" s="228"/>
      <c r="F21" s="228" t="s">
        <v>343</v>
      </c>
      <c r="G21" s="230" t="s">
        <v>396</v>
      </c>
      <c r="H21" s="232" t="s">
        <v>275</v>
      </c>
    </row>
    <row r="22" spans="2:8" ht="14.25">
      <c r="B22" s="228" t="s">
        <v>295</v>
      </c>
      <c r="C22" s="230" t="s">
        <v>377</v>
      </c>
      <c r="D22" s="232" t="s">
        <v>319</v>
      </c>
      <c r="E22" s="228"/>
      <c r="F22" s="228" t="s">
        <v>344</v>
      </c>
      <c r="G22" s="230" t="s">
        <v>397</v>
      </c>
      <c r="H22" s="232" t="s">
        <v>417</v>
      </c>
    </row>
    <row r="23" spans="2:8" ht="14.25">
      <c r="B23" s="228" t="s">
        <v>296</v>
      </c>
      <c r="C23" s="230" t="s">
        <v>378</v>
      </c>
      <c r="D23" s="232" t="s">
        <v>320</v>
      </c>
      <c r="E23" s="228"/>
      <c r="F23" s="228" t="s">
        <v>345</v>
      </c>
      <c r="G23" s="230" t="s">
        <v>398</v>
      </c>
      <c r="H23" s="232" t="s">
        <v>416</v>
      </c>
    </row>
    <row r="24" spans="2:8" ht="14.25">
      <c r="B24" s="228" t="s">
        <v>297</v>
      </c>
      <c r="C24" s="230" t="s">
        <v>368</v>
      </c>
      <c r="D24" s="232" t="s">
        <v>321</v>
      </c>
      <c r="E24" s="228"/>
      <c r="F24" s="228" t="s">
        <v>346</v>
      </c>
      <c r="G24" s="230" t="s">
        <v>399</v>
      </c>
      <c r="H24" s="232" t="s">
        <v>415</v>
      </c>
    </row>
    <row r="25" spans="2:8" ht="14.25">
      <c r="B25" s="228" t="s">
        <v>298</v>
      </c>
      <c r="C25" s="230" t="s">
        <v>367</v>
      </c>
      <c r="D25" s="232" t="s">
        <v>412</v>
      </c>
      <c r="E25" s="228"/>
      <c r="F25" s="228" t="s">
        <v>347</v>
      </c>
      <c r="G25" s="230" t="s">
        <v>400</v>
      </c>
      <c r="H25" s="232" t="s">
        <v>414</v>
      </c>
    </row>
    <row r="26" spans="2:8" ht="14.25">
      <c r="B26" s="228" t="s">
        <v>299</v>
      </c>
      <c r="C26" s="230" t="s">
        <v>366</v>
      </c>
      <c r="D26" s="232" t="s">
        <v>322</v>
      </c>
      <c r="E26" s="228"/>
      <c r="F26" s="228" t="s">
        <v>348</v>
      </c>
      <c r="G26" s="230" t="s">
        <v>401</v>
      </c>
      <c r="H26" s="232" t="s">
        <v>413</v>
      </c>
    </row>
    <row r="27" spans="2:8" ht="14.25">
      <c r="B27" s="228" t="s">
        <v>300</v>
      </c>
      <c r="C27" s="230" t="s">
        <v>365</v>
      </c>
      <c r="D27" s="232" t="s">
        <v>323</v>
      </c>
      <c r="E27" s="228"/>
      <c r="F27" s="228" t="s">
        <v>349</v>
      </c>
      <c r="G27" s="230" t="s">
        <v>402</v>
      </c>
      <c r="H27" s="232" t="s">
        <v>276</v>
      </c>
    </row>
    <row r="28" spans="2:8" ht="14.25">
      <c r="B28" s="228" t="s">
        <v>301</v>
      </c>
      <c r="C28" s="230" t="s">
        <v>359</v>
      </c>
      <c r="D28" s="232" t="s">
        <v>324</v>
      </c>
      <c r="E28" s="228"/>
      <c r="F28" s="228" t="s">
        <v>350</v>
      </c>
      <c r="G28" s="230" t="s">
        <v>403</v>
      </c>
      <c r="H28" s="232" t="s">
        <v>277</v>
      </c>
    </row>
    <row r="29" spans="2:8" ht="14.25">
      <c r="B29" s="228" t="s">
        <v>302</v>
      </c>
      <c r="C29" s="230" t="s">
        <v>364</v>
      </c>
      <c r="D29" s="232" t="s">
        <v>325</v>
      </c>
      <c r="E29" s="228"/>
      <c r="F29" s="228" t="s">
        <v>351</v>
      </c>
      <c r="G29" s="230" t="s">
        <v>404</v>
      </c>
      <c r="H29" s="232" t="s">
        <v>265</v>
      </c>
    </row>
    <row r="30" spans="3:4" ht="14.25">
      <c r="C30" s="231"/>
      <c r="D30" s="113"/>
    </row>
    <row r="31" ht="12.75">
      <c r="B31" t="s">
        <v>261</v>
      </c>
    </row>
    <row r="33" ht="12.75">
      <c r="B33" s="47" t="s">
        <v>428</v>
      </c>
    </row>
    <row r="34" ht="12.75">
      <c r="B34" s="228" t="s">
        <v>426</v>
      </c>
    </row>
    <row r="35" ht="12.75">
      <c r="B35" s="228" t="s">
        <v>427</v>
      </c>
    </row>
    <row r="36" ht="12.75">
      <c r="B36" s="228" t="s">
        <v>407</v>
      </c>
    </row>
    <row r="37" ht="12.75">
      <c r="B37" s="228" t="s">
        <v>408</v>
      </c>
    </row>
    <row r="38" spans="2:4" ht="12.75">
      <c r="B38" s="228" t="s">
        <v>405</v>
      </c>
      <c r="C38" s="228"/>
      <c r="D38" s="228" t="s">
        <v>406</v>
      </c>
    </row>
  </sheetData>
  <sheetProtection/>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5"/>
  <dimension ref="A1:G261"/>
  <sheetViews>
    <sheetView zoomScalePageLayoutView="0" workbookViewId="0" topLeftCell="A1">
      <pane ySplit="2865" topLeftCell="A9" activePane="topLeft" state="split"/>
      <selection pane="topLeft" activeCell="A4" sqref="A4"/>
      <selection pane="bottomLeft" activeCell="D10" sqref="D10"/>
    </sheetView>
  </sheetViews>
  <sheetFormatPr defaultColWidth="9.140625" defaultRowHeight="12.75"/>
  <cols>
    <col min="1" max="1" width="17.57421875" style="2" customWidth="1"/>
    <col min="2" max="2" width="11.28125" style="2" customWidth="1"/>
    <col min="3" max="3" width="9.140625" style="2" customWidth="1"/>
    <col min="4" max="4" width="11.57421875" style="3" customWidth="1"/>
    <col min="5" max="5" width="9.8515625" style="107" customWidth="1"/>
    <col min="6" max="6" width="26.28125" style="85" bestFit="1" customWidth="1"/>
    <col min="7" max="7" width="47.421875" style="100" customWidth="1"/>
    <col min="8" max="16384" width="9.140625" style="2" customWidth="1"/>
  </cols>
  <sheetData>
    <row r="1" ht="18.75">
      <c r="A1" s="1" t="s">
        <v>130</v>
      </c>
    </row>
    <row r="2" ht="18.75">
      <c r="A2" s="1"/>
    </row>
    <row r="3" spans="1:7" s="97" customFormat="1" ht="22.5">
      <c r="A3" s="97" t="s">
        <v>131</v>
      </c>
      <c r="B3" s="111" t="s">
        <v>51</v>
      </c>
      <c r="D3" s="98"/>
      <c r="E3" s="108" t="s">
        <v>132</v>
      </c>
      <c r="F3" s="151" t="s">
        <v>52</v>
      </c>
      <c r="G3" s="101"/>
    </row>
    <row r="4" spans="1:7" s="96" customFormat="1" ht="18.75">
      <c r="A4" s="1" t="str">
        <f>'Individual Logs'!B6</f>
        <v>John1</v>
      </c>
      <c r="B4" s="1">
        <f>'Individual Logs'!C6</f>
        <v>33</v>
      </c>
      <c r="D4" s="95"/>
      <c r="E4" s="106">
        <f>E52</f>
        <v>1</v>
      </c>
      <c r="F4" s="152" t="str">
        <f>F202</f>
        <v>1. Elevated</v>
      </c>
      <c r="G4" s="102"/>
    </row>
    <row r="6" spans="1:3" ht="12.75">
      <c r="A6" s="2" t="s">
        <v>57</v>
      </c>
      <c r="B6" s="146" t="s">
        <v>164</v>
      </c>
      <c r="C6" s="69"/>
    </row>
    <row r="7" spans="1:7" ht="12.75">
      <c r="A7" s="144">
        <f ca="1">TODAY()</f>
        <v>45037</v>
      </c>
      <c r="B7" s="145">
        <f>DMAX(B9:B241,1,B9:B241)</f>
        <v>0</v>
      </c>
      <c r="C7" s="150" t="e">
        <f>VLOOKUP(B7,B9:C241,2,FALSE)</f>
        <v>#N/A</v>
      </c>
      <c r="D7" s="94"/>
      <c r="E7" s="109" t="s">
        <v>55</v>
      </c>
      <c r="F7" s="153"/>
      <c r="G7" s="103"/>
    </row>
    <row r="8" spans="2:7" ht="12.75">
      <c r="B8" s="62" t="s">
        <v>29</v>
      </c>
      <c r="C8" s="62" t="s">
        <v>30</v>
      </c>
      <c r="D8" s="63" t="s">
        <v>58</v>
      </c>
      <c r="E8" s="110" t="s">
        <v>1</v>
      </c>
      <c r="F8" s="154" t="s">
        <v>52</v>
      </c>
      <c r="G8" s="104" t="s">
        <v>56</v>
      </c>
    </row>
    <row r="9" spans="1:6" ht="12.75">
      <c r="A9" s="46" t="s">
        <v>59</v>
      </c>
      <c r="B9" s="201">
        <v>38100</v>
      </c>
      <c r="C9" s="202">
        <v>0.5833333333333334</v>
      </c>
      <c r="D9" s="189">
        <v>1</v>
      </c>
      <c r="E9" s="107">
        <f>D9</f>
        <v>1</v>
      </c>
      <c r="F9" s="155" t="str">
        <f>VLOOKUP(E9,'Radiation Sickness'!$B$5:$F$12,4,TRUE)</f>
        <v>1. Elevated</v>
      </c>
    </row>
    <row r="10" spans="2:6" ht="12.75">
      <c r="B10" s="201"/>
      <c r="C10" s="202"/>
      <c r="D10" s="189">
        <v>0</v>
      </c>
      <c r="E10" s="107">
        <f aca="true" t="shared" si="0" ref="E10:E73">E9+D10</f>
        <v>1</v>
      </c>
      <c r="F10" s="155" t="str">
        <f>VLOOKUP(E10,'Radiation Sickness'!$B$5:$F$12,4,TRUE)</f>
        <v>1. Elevated</v>
      </c>
    </row>
    <row r="11" spans="2:6" ht="12.75">
      <c r="B11" s="201"/>
      <c r="C11" s="202"/>
      <c r="D11" s="189">
        <v>0</v>
      </c>
      <c r="E11" s="107">
        <f t="shared" si="0"/>
        <v>1</v>
      </c>
      <c r="F11" s="155" t="str">
        <f>VLOOKUP(E11,'Radiation Sickness'!$B$5:$F$12,4,TRUE)</f>
        <v>1. Elevated</v>
      </c>
    </row>
    <row r="12" spans="2:6" ht="12.75">
      <c r="B12" s="201"/>
      <c r="C12" s="202"/>
      <c r="D12" s="189">
        <v>0</v>
      </c>
      <c r="E12" s="107">
        <f t="shared" si="0"/>
        <v>1</v>
      </c>
      <c r="F12" s="155" t="str">
        <f>VLOOKUP(E12,'Radiation Sickness'!$B$5:$F$12,4,TRUE)</f>
        <v>1. Elevated</v>
      </c>
    </row>
    <row r="13" spans="2:6" ht="12.75">
      <c r="B13" s="201"/>
      <c r="C13" s="202"/>
      <c r="D13" s="189">
        <v>0</v>
      </c>
      <c r="E13" s="107">
        <f t="shared" si="0"/>
        <v>1</v>
      </c>
      <c r="F13" s="155" t="str">
        <f>VLOOKUP(E13,'Radiation Sickness'!$B$5:$F$12,4,TRUE)</f>
        <v>1. Elevated</v>
      </c>
    </row>
    <row r="14" spans="2:6" ht="12.75">
      <c r="B14" s="201"/>
      <c r="C14" s="202"/>
      <c r="D14" s="189">
        <v>0</v>
      </c>
      <c r="E14" s="107">
        <f t="shared" si="0"/>
        <v>1</v>
      </c>
      <c r="F14" s="155" t="str">
        <f>VLOOKUP(E14,'Radiation Sickness'!$B$5:$F$12,4,TRUE)</f>
        <v>1. Elevated</v>
      </c>
    </row>
    <row r="15" spans="2:6" ht="12.75">
      <c r="B15" s="201"/>
      <c r="C15" s="202"/>
      <c r="D15" s="189">
        <v>0</v>
      </c>
      <c r="E15" s="107">
        <f t="shared" si="0"/>
        <v>1</v>
      </c>
      <c r="F15" s="155" t="str">
        <f>VLOOKUP(E15,'Radiation Sickness'!$B$5:$F$12,4,TRUE)</f>
        <v>1. Elevated</v>
      </c>
    </row>
    <row r="16" spans="2:6" ht="12.75">
      <c r="B16" s="201"/>
      <c r="C16" s="202"/>
      <c r="D16" s="189">
        <v>0</v>
      </c>
      <c r="E16" s="107">
        <f t="shared" si="0"/>
        <v>1</v>
      </c>
      <c r="F16" s="155" t="str">
        <f>VLOOKUP(E16,'Radiation Sickness'!$B$5:$F$12,4,TRUE)</f>
        <v>1. Elevated</v>
      </c>
    </row>
    <row r="17" spans="2:6" ht="12.75">
      <c r="B17" s="203"/>
      <c r="C17" s="203"/>
      <c r="D17" s="189">
        <v>0</v>
      </c>
      <c r="E17" s="107">
        <f t="shared" si="0"/>
        <v>1</v>
      </c>
      <c r="F17" s="155" t="str">
        <f>VLOOKUP(E17,'Radiation Sickness'!$B$5:$F$12,4,TRUE)</f>
        <v>1. Elevated</v>
      </c>
    </row>
    <row r="18" spans="2:6" ht="12.75">
      <c r="B18" s="203"/>
      <c r="C18" s="203"/>
      <c r="D18" s="189">
        <v>0</v>
      </c>
      <c r="E18" s="107">
        <f t="shared" si="0"/>
        <v>1</v>
      </c>
      <c r="F18" s="155" t="str">
        <f>VLOOKUP(E18,'Radiation Sickness'!$B$5:$F$12,4,TRUE)</f>
        <v>1. Elevated</v>
      </c>
    </row>
    <row r="19" spans="2:6" ht="12.75">
      <c r="B19" s="203"/>
      <c r="C19" s="203"/>
      <c r="D19" s="189">
        <v>0</v>
      </c>
      <c r="E19" s="107">
        <f t="shared" si="0"/>
        <v>1</v>
      </c>
      <c r="F19" s="155" t="str">
        <f>VLOOKUP(E19,'Radiation Sickness'!$B$5:$F$12,4,TRUE)</f>
        <v>1. Elevated</v>
      </c>
    </row>
    <row r="20" spans="2:6" ht="12.75">
      <c r="B20" s="203"/>
      <c r="C20" s="203"/>
      <c r="D20" s="189">
        <v>0</v>
      </c>
      <c r="E20" s="107">
        <f t="shared" si="0"/>
        <v>1</v>
      </c>
      <c r="F20" s="155" t="str">
        <f>VLOOKUP(E20,'Radiation Sickness'!$B$5:$F$12,4,TRUE)</f>
        <v>1. Elevated</v>
      </c>
    </row>
    <row r="21" spans="2:6" ht="12.75">
      <c r="B21" s="203"/>
      <c r="C21" s="203"/>
      <c r="D21" s="189">
        <v>0</v>
      </c>
      <c r="E21" s="107">
        <f t="shared" si="0"/>
        <v>1</v>
      </c>
      <c r="F21" s="155" t="str">
        <f>VLOOKUP(E21,'Radiation Sickness'!$B$5:$F$12,4,TRUE)</f>
        <v>1. Elevated</v>
      </c>
    </row>
    <row r="22" spans="2:6" ht="12.75">
      <c r="B22" s="203"/>
      <c r="C22" s="203"/>
      <c r="D22" s="189">
        <v>0</v>
      </c>
      <c r="E22" s="107">
        <f t="shared" si="0"/>
        <v>1</v>
      </c>
      <c r="F22" s="155" t="str">
        <f>VLOOKUP(E22,'Radiation Sickness'!$B$5:$F$12,4,TRUE)</f>
        <v>1. Elevated</v>
      </c>
    </row>
    <row r="23" spans="2:6" ht="12.75">
      <c r="B23" s="203"/>
      <c r="C23" s="203"/>
      <c r="D23" s="189">
        <v>0</v>
      </c>
      <c r="E23" s="107">
        <f t="shared" si="0"/>
        <v>1</v>
      </c>
      <c r="F23" s="155" t="str">
        <f>VLOOKUP(E23,'Radiation Sickness'!$B$5:$F$12,4,TRUE)</f>
        <v>1. Elevated</v>
      </c>
    </row>
    <row r="24" spans="2:6" ht="12.75">
      <c r="B24" s="203"/>
      <c r="C24" s="203"/>
      <c r="D24" s="189">
        <v>0</v>
      </c>
      <c r="E24" s="107">
        <f t="shared" si="0"/>
        <v>1</v>
      </c>
      <c r="F24" s="155" t="str">
        <f>VLOOKUP(E24,'Radiation Sickness'!$B$5:$F$12,4,TRUE)</f>
        <v>1. Elevated</v>
      </c>
    </row>
    <row r="25" spans="2:6" ht="12.75">
      <c r="B25" s="203"/>
      <c r="C25" s="203"/>
      <c r="D25" s="189">
        <v>0</v>
      </c>
      <c r="E25" s="107">
        <f t="shared" si="0"/>
        <v>1</v>
      </c>
      <c r="F25" s="155" t="str">
        <f>VLOOKUP(E25,'Radiation Sickness'!$B$5:$F$12,4,TRUE)</f>
        <v>1. Elevated</v>
      </c>
    </row>
    <row r="26" spans="2:6" ht="12.75">
      <c r="B26" s="203"/>
      <c r="C26" s="203"/>
      <c r="D26" s="189">
        <v>0</v>
      </c>
      <c r="E26" s="107">
        <f t="shared" si="0"/>
        <v>1</v>
      </c>
      <c r="F26" s="155" t="str">
        <f>VLOOKUP(E26,'Radiation Sickness'!$B$5:$F$12,4,TRUE)</f>
        <v>1. Elevated</v>
      </c>
    </row>
    <row r="27" spans="2:6" ht="12.75">
      <c r="B27" s="203"/>
      <c r="C27" s="203"/>
      <c r="D27" s="189">
        <v>0</v>
      </c>
      <c r="E27" s="107">
        <f t="shared" si="0"/>
        <v>1</v>
      </c>
      <c r="F27" s="155" t="str">
        <f>VLOOKUP(E27,'Radiation Sickness'!$B$5:$F$12,4,TRUE)</f>
        <v>1. Elevated</v>
      </c>
    </row>
    <row r="28" spans="2:6" ht="12.75">
      <c r="B28" s="203"/>
      <c r="C28" s="203"/>
      <c r="D28" s="189">
        <v>0</v>
      </c>
      <c r="E28" s="107">
        <f t="shared" si="0"/>
        <v>1</v>
      </c>
      <c r="F28" s="155" t="str">
        <f>VLOOKUP(E28,'Radiation Sickness'!$B$5:$F$12,4,TRUE)</f>
        <v>1. Elevated</v>
      </c>
    </row>
    <row r="29" spans="2:6" ht="12.75">
      <c r="B29" s="203"/>
      <c r="C29" s="203"/>
      <c r="D29" s="189">
        <v>0</v>
      </c>
      <c r="E29" s="107">
        <f t="shared" si="0"/>
        <v>1</v>
      </c>
      <c r="F29" s="155" t="str">
        <f>VLOOKUP(E29,'Radiation Sickness'!$B$5:$F$12,4,TRUE)</f>
        <v>1. Elevated</v>
      </c>
    </row>
    <row r="30" spans="2:6" ht="12.75">
      <c r="B30" s="203"/>
      <c r="C30" s="203"/>
      <c r="D30" s="189">
        <v>0</v>
      </c>
      <c r="E30" s="107">
        <f t="shared" si="0"/>
        <v>1</v>
      </c>
      <c r="F30" s="155" t="str">
        <f>VLOOKUP(E30,'Radiation Sickness'!$B$5:$F$12,4,TRUE)</f>
        <v>1. Elevated</v>
      </c>
    </row>
    <row r="31" spans="2:6" ht="12.75">
      <c r="B31" s="203"/>
      <c r="C31" s="203"/>
      <c r="D31" s="189">
        <v>0</v>
      </c>
      <c r="E31" s="107">
        <f t="shared" si="0"/>
        <v>1</v>
      </c>
      <c r="F31" s="155" t="str">
        <f>VLOOKUP(E31,'Radiation Sickness'!$B$5:$F$12,4,TRUE)</f>
        <v>1. Elevated</v>
      </c>
    </row>
    <row r="32" spans="2:6" ht="12.75">
      <c r="B32" s="203"/>
      <c r="C32" s="203"/>
      <c r="D32" s="189">
        <v>0</v>
      </c>
      <c r="E32" s="107">
        <f t="shared" si="0"/>
        <v>1</v>
      </c>
      <c r="F32" s="155" t="str">
        <f>VLOOKUP(E32,'Radiation Sickness'!$B$5:$F$12,4,TRUE)</f>
        <v>1. Elevated</v>
      </c>
    </row>
    <row r="33" spans="2:6" ht="12.75">
      <c r="B33" s="203"/>
      <c r="C33" s="203"/>
      <c r="D33" s="189">
        <v>0</v>
      </c>
      <c r="E33" s="107">
        <f t="shared" si="0"/>
        <v>1</v>
      </c>
      <c r="F33" s="155" t="str">
        <f>VLOOKUP(E33,'Radiation Sickness'!$B$5:$F$12,4,TRUE)</f>
        <v>1. Elevated</v>
      </c>
    </row>
    <row r="34" spans="2:6" ht="12.75">
      <c r="B34" s="203"/>
      <c r="C34" s="203"/>
      <c r="D34" s="189">
        <v>0</v>
      </c>
      <c r="E34" s="107">
        <f t="shared" si="0"/>
        <v>1</v>
      </c>
      <c r="F34" s="155" t="str">
        <f>VLOOKUP(E34,'Radiation Sickness'!$B$5:$F$12,4,TRUE)</f>
        <v>1. Elevated</v>
      </c>
    </row>
    <row r="35" spans="2:6" ht="12.75">
      <c r="B35" s="203"/>
      <c r="C35" s="203"/>
      <c r="D35" s="189">
        <v>0</v>
      </c>
      <c r="E35" s="107">
        <f t="shared" si="0"/>
        <v>1</v>
      </c>
      <c r="F35" s="155" t="str">
        <f>VLOOKUP(E35,'Radiation Sickness'!$B$5:$F$12,4,TRUE)</f>
        <v>1. Elevated</v>
      </c>
    </row>
    <row r="36" spans="2:6" ht="12.75">
      <c r="B36" s="203"/>
      <c r="C36" s="203"/>
      <c r="D36" s="189">
        <v>0</v>
      </c>
      <c r="E36" s="107">
        <f t="shared" si="0"/>
        <v>1</v>
      </c>
      <c r="F36" s="155" t="str">
        <f>VLOOKUP(E36,'Radiation Sickness'!$B$5:$F$12,4,TRUE)</f>
        <v>1. Elevated</v>
      </c>
    </row>
    <row r="37" spans="2:6" ht="12.75">
      <c r="B37" s="203"/>
      <c r="C37" s="203"/>
      <c r="D37" s="189">
        <v>0</v>
      </c>
      <c r="E37" s="107">
        <f t="shared" si="0"/>
        <v>1</v>
      </c>
      <c r="F37" s="155" t="str">
        <f>VLOOKUP(E37,'Radiation Sickness'!$B$5:$F$12,4,TRUE)</f>
        <v>1. Elevated</v>
      </c>
    </row>
    <row r="38" spans="2:6" ht="12.75">
      <c r="B38" s="203"/>
      <c r="C38" s="203"/>
      <c r="D38" s="189">
        <v>0</v>
      </c>
      <c r="E38" s="107">
        <f t="shared" si="0"/>
        <v>1</v>
      </c>
      <c r="F38" s="155" t="str">
        <f>VLOOKUP(E38,'Radiation Sickness'!$B$5:$F$12,4,TRUE)</f>
        <v>1. Elevated</v>
      </c>
    </row>
    <row r="39" spans="2:6" ht="12.75">
      <c r="B39" s="203"/>
      <c r="C39" s="203"/>
      <c r="D39" s="189">
        <v>0</v>
      </c>
      <c r="E39" s="107">
        <f t="shared" si="0"/>
        <v>1</v>
      </c>
      <c r="F39" s="155" t="str">
        <f>VLOOKUP(E39,'Radiation Sickness'!$B$5:$F$12,4,TRUE)</f>
        <v>1. Elevated</v>
      </c>
    </row>
    <row r="40" spans="2:6" ht="12.75">
      <c r="B40" s="203"/>
      <c r="C40" s="203"/>
      <c r="D40" s="189">
        <v>0</v>
      </c>
      <c r="E40" s="107">
        <f t="shared" si="0"/>
        <v>1</v>
      </c>
      <c r="F40" s="155" t="str">
        <f>VLOOKUP(E40,'Radiation Sickness'!$B$5:$F$12,4,TRUE)</f>
        <v>1. Elevated</v>
      </c>
    </row>
    <row r="41" spans="2:6" ht="12.75">
      <c r="B41" s="203"/>
      <c r="C41" s="203"/>
      <c r="D41" s="189">
        <v>0</v>
      </c>
      <c r="E41" s="107">
        <f t="shared" si="0"/>
        <v>1</v>
      </c>
      <c r="F41" s="155" t="str">
        <f>VLOOKUP(E41,'Radiation Sickness'!$B$5:$F$12,4,TRUE)</f>
        <v>1. Elevated</v>
      </c>
    </row>
    <row r="42" spans="2:6" ht="12.75">
      <c r="B42" s="203"/>
      <c r="C42" s="203"/>
      <c r="D42" s="189">
        <v>0</v>
      </c>
      <c r="E42" s="107">
        <f t="shared" si="0"/>
        <v>1</v>
      </c>
      <c r="F42" s="155" t="str">
        <f>VLOOKUP(E42,'Radiation Sickness'!$B$5:$F$12,4,TRUE)</f>
        <v>1. Elevated</v>
      </c>
    </row>
    <row r="43" spans="2:6" ht="12.75">
      <c r="B43" s="203"/>
      <c r="C43" s="203"/>
      <c r="D43" s="189">
        <v>0</v>
      </c>
      <c r="E43" s="107">
        <f t="shared" si="0"/>
        <v>1</v>
      </c>
      <c r="F43" s="155" t="str">
        <f>VLOOKUP(E43,'Radiation Sickness'!$B$5:$F$12,4,TRUE)</f>
        <v>1. Elevated</v>
      </c>
    </row>
    <row r="44" spans="2:6" ht="12.75">
      <c r="B44" s="203"/>
      <c r="C44" s="203"/>
      <c r="D44" s="189">
        <v>0</v>
      </c>
      <c r="E44" s="107">
        <f t="shared" si="0"/>
        <v>1</v>
      </c>
      <c r="F44" s="155" t="str">
        <f>VLOOKUP(E44,'Radiation Sickness'!$B$5:$F$12,4,TRUE)</f>
        <v>1. Elevated</v>
      </c>
    </row>
    <row r="45" spans="2:6" ht="12.75">
      <c r="B45" s="203"/>
      <c r="C45" s="203"/>
      <c r="D45" s="189">
        <v>0</v>
      </c>
      <c r="E45" s="107">
        <f t="shared" si="0"/>
        <v>1</v>
      </c>
      <c r="F45" s="155" t="str">
        <f>VLOOKUP(E45,'Radiation Sickness'!$B$5:$F$12,4,TRUE)</f>
        <v>1. Elevated</v>
      </c>
    </row>
    <row r="46" spans="2:6" ht="12.75">
      <c r="B46" s="203"/>
      <c r="C46" s="203"/>
      <c r="D46" s="189">
        <v>0</v>
      </c>
      <c r="E46" s="107">
        <f t="shared" si="0"/>
        <v>1</v>
      </c>
      <c r="F46" s="155" t="str">
        <f>VLOOKUP(E46,'Radiation Sickness'!$B$5:$F$12,4,TRUE)</f>
        <v>1. Elevated</v>
      </c>
    </row>
    <row r="47" spans="2:6" ht="12.75">
      <c r="B47" s="203"/>
      <c r="C47" s="203"/>
      <c r="D47" s="189">
        <v>0</v>
      </c>
      <c r="E47" s="107">
        <f t="shared" si="0"/>
        <v>1</v>
      </c>
      <c r="F47" s="155" t="str">
        <f>VLOOKUP(E47,'Radiation Sickness'!$B$5:$F$12,4,TRUE)</f>
        <v>1. Elevated</v>
      </c>
    </row>
    <row r="48" spans="2:6" ht="12.75">
      <c r="B48" s="203"/>
      <c r="C48" s="203"/>
      <c r="D48" s="189">
        <v>0</v>
      </c>
      <c r="E48" s="107">
        <f t="shared" si="0"/>
        <v>1</v>
      </c>
      <c r="F48" s="155" t="str">
        <f>VLOOKUP(E48,'Radiation Sickness'!$B$5:$F$12,4,TRUE)</f>
        <v>1. Elevated</v>
      </c>
    </row>
    <row r="49" spans="2:6" ht="12.75">
      <c r="B49" s="203"/>
      <c r="C49" s="203"/>
      <c r="D49" s="189">
        <v>0</v>
      </c>
      <c r="E49" s="107">
        <f t="shared" si="0"/>
        <v>1</v>
      </c>
      <c r="F49" s="155" t="str">
        <f>VLOOKUP(E49,'Radiation Sickness'!$B$5:$F$12,4,TRUE)</f>
        <v>1. Elevated</v>
      </c>
    </row>
    <row r="50" spans="2:6" ht="12.75">
      <c r="B50" s="203"/>
      <c r="C50" s="203"/>
      <c r="D50" s="189">
        <v>0</v>
      </c>
      <c r="E50" s="107">
        <f t="shared" si="0"/>
        <v>1</v>
      </c>
      <c r="F50" s="155" t="str">
        <f>VLOOKUP(E50,'Radiation Sickness'!$B$5:$F$12,4,TRUE)</f>
        <v>1. Elevated</v>
      </c>
    </row>
    <row r="51" spans="2:6" ht="12.75">
      <c r="B51" s="203"/>
      <c r="C51" s="203"/>
      <c r="D51" s="189">
        <v>0</v>
      </c>
      <c r="E51" s="107">
        <f t="shared" si="0"/>
        <v>1</v>
      </c>
      <c r="F51" s="155" t="str">
        <f>VLOOKUP(E51,'Radiation Sickness'!$B$5:$F$12,4,TRUE)</f>
        <v>1. Elevated</v>
      </c>
    </row>
    <row r="52" spans="2:6" ht="12.75">
      <c r="B52" s="203"/>
      <c r="C52" s="203"/>
      <c r="D52" s="189">
        <v>0</v>
      </c>
      <c r="E52" s="107">
        <f t="shared" si="0"/>
        <v>1</v>
      </c>
      <c r="F52" s="155" t="str">
        <f>VLOOKUP(E52,'Radiation Sickness'!$B$5:$F$12,4,TRUE)</f>
        <v>1. Elevated</v>
      </c>
    </row>
    <row r="53" spans="2:6" ht="12.75">
      <c r="B53" s="203"/>
      <c r="C53" s="203"/>
      <c r="D53" s="189">
        <v>0</v>
      </c>
      <c r="E53" s="107">
        <f t="shared" si="0"/>
        <v>1</v>
      </c>
      <c r="F53" s="155" t="str">
        <f>VLOOKUP(E53,'Radiation Sickness'!$B$5:$F$12,4,TRUE)</f>
        <v>1. Elevated</v>
      </c>
    </row>
    <row r="54" spans="2:6" ht="12.75">
      <c r="B54" s="203"/>
      <c r="C54" s="203"/>
      <c r="D54" s="189">
        <v>0</v>
      </c>
      <c r="E54" s="107">
        <f t="shared" si="0"/>
        <v>1</v>
      </c>
      <c r="F54" s="155" t="str">
        <f>VLOOKUP(E54,'Radiation Sickness'!$B$5:$F$12,4,TRUE)</f>
        <v>1. Elevated</v>
      </c>
    </row>
    <row r="55" spans="2:6" ht="12.75">
      <c r="B55" s="203"/>
      <c r="C55" s="203"/>
      <c r="D55" s="189">
        <v>0</v>
      </c>
      <c r="E55" s="107">
        <f t="shared" si="0"/>
        <v>1</v>
      </c>
      <c r="F55" s="155" t="str">
        <f>VLOOKUP(E55,'Radiation Sickness'!$B$5:$F$12,4,TRUE)</f>
        <v>1. Elevated</v>
      </c>
    </row>
    <row r="56" spans="2:6" ht="12.75">
      <c r="B56" s="203"/>
      <c r="C56" s="203"/>
      <c r="D56" s="189">
        <v>0</v>
      </c>
      <c r="E56" s="107">
        <f t="shared" si="0"/>
        <v>1</v>
      </c>
      <c r="F56" s="155" t="str">
        <f>VLOOKUP(E56,'Radiation Sickness'!$B$5:$F$12,4,TRUE)</f>
        <v>1. Elevated</v>
      </c>
    </row>
    <row r="57" spans="2:6" ht="12.75">
      <c r="B57" s="203"/>
      <c r="C57" s="203"/>
      <c r="D57" s="189">
        <v>0</v>
      </c>
      <c r="E57" s="107">
        <f t="shared" si="0"/>
        <v>1</v>
      </c>
      <c r="F57" s="155" t="str">
        <f>VLOOKUP(E57,'Radiation Sickness'!$B$5:$F$12,4,TRUE)</f>
        <v>1. Elevated</v>
      </c>
    </row>
    <row r="58" spans="2:6" ht="12.75">
      <c r="B58" s="203"/>
      <c r="C58" s="203"/>
      <c r="D58" s="189">
        <v>0</v>
      </c>
      <c r="E58" s="107">
        <f t="shared" si="0"/>
        <v>1</v>
      </c>
      <c r="F58" s="155" t="str">
        <f>VLOOKUP(E58,'Radiation Sickness'!$B$5:$F$12,4,TRUE)</f>
        <v>1. Elevated</v>
      </c>
    </row>
    <row r="59" spans="2:6" ht="12.75">
      <c r="B59" s="203"/>
      <c r="C59" s="203"/>
      <c r="D59" s="189">
        <v>0</v>
      </c>
      <c r="E59" s="107">
        <f t="shared" si="0"/>
        <v>1</v>
      </c>
      <c r="F59" s="155" t="str">
        <f>VLOOKUP(E59,'Radiation Sickness'!$B$5:$F$12,4,TRUE)</f>
        <v>1. Elevated</v>
      </c>
    </row>
    <row r="60" spans="2:6" ht="12.75">
      <c r="B60" s="203"/>
      <c r="C60" s="203"/>
      <c r="D60" s="189">
        <v>0</v>
      </c>
      <c r="E60" s="107">
        <f t="shared" si="0"/>
        <v>1</v>
      </c>
      <c r="F60" s="155" t="str">
        <f>VLOOKUP(E60,'Radiation Sickness'!$B$5:$F$12,4,TRUE)</f>
        <v>1. Elevated</v>
      </c>
    </row>
    <row r="61" spans="2:6" ht="12.75">
      <c r="B61" s="203"/>
      <c r="C61" s="203"/>
      <c r="D61" s="189">
        <v>0</v>
      </c>
      <c r="E61" s="107">
        <f t="shared" si="0"/>
        <v>1</v>
      </c>
      <c r="F61" s="155" t="str">
        <f>VLOOKUP(E61,'Radiation Sickness'!$B$5:$F$12,4,TRUE)</f>
        <v>1. Elevated</v>
      </c>
    </row>
    <row r="62" spans="2:6" ht="12.75">
      <c r="B62" s="203"/>
      <c r="C62" s="203"/>
      <c r="D62" s="189">
        <v>0</v>
      </c>
      <c r="E62" s="107">
        <f t="shared" si="0"/>
        <v>1</v>
      </c>
      <c r="F62" s="155" t="str">
        <f>VLOOKUP(E62,'Radiation Sickness'!$B$5:$F$12,4,TRUE)</f>
        <v>1. Elevated</v>
      </c>
    </row>
    <row r="63" spans="2:6" ht="12.75">
      <c r="B63" s="203"/>
      <c r="C63" s="203"/>
      <c r="D63" s="189">
        <v>0</v>
      </c>
      <c r="E63" s="107">
        <f t="shared" si="0"/>
        <v>1</v>
      </c>
      <c r="F63" s="155" t="str">
        <f>VLOOKUP(E63,'Radiation Sickness'!$B$5:$F$12,4,TRUE)</f>
        <v>1. Elevated</v>
      </c>
    </row>
    <row r="64" spans="2:6" ht="12.75">
      <c r="B64" s="203"/>
      <c r="C64" s="203"/>
      <c r="D64" s="189">
        <v>0</v>
      </c>
      <c r="E64" s="107">
        <f t="shared" si="0"/>
        <v>1</v>
      </c>
      <c r="F64" s="155" t="str">
        <f>VLOOKUP(E64,'Radiation Sickness'!$B$5:$F$12,4,TRUE)</f>
        <v>1. Elevated</v>
      </c>
    </row>
    <row r="65" spans="2:6" ht="12.75">
      <c r="B65" s="203"/>
      <c r="C65" s="203"/>
      <c r="D65" s="189">
        <v>0</v>
      </c>
      <c r="E65" s="107">
        <f t="shared" si="0"/>
        <v>1</v>
      </c>
      <c r="F65" s="155" t="str">
        <f>VLOOKUP(E65,'Radiation Sickness'!$B$5:$F$12,4,TRUE)</f>
        <v>1. Elevated</v>
      </c>
    </row>
    <row r="66" spans="2:6" ht="12.75">
      <c r="B66" s="203"/>
      <c r="C66" s="203"/>
      <c r="D66" s="189">
        <v>0</v>
      </c>
      <c r="E66" s="107">
        <f t="shared" si="0"/>
        <v>1</v>
      </c>
      <c r="F66" s="155" t="str">
        <f>VLOOKUP(E66,'Radiation Sickness'!$B$5:$F$12,4,TRUE)</f>
        <v>1. Elevated</v>
      </c>
    </row>
    <row r="67" spans="2:6" ht="12.75">
      <c r="B67" s="203"/>
      <c r="C67" s="203"/>
      <c r="D67" s="189">
        <v>0</v>
      </c>
      <c r="E67" s="107">
        <f t="shared" si="0"/>
        <v>1</v>
      </c>
      <c r="F67" s="155" t="str">
        <f>VLOOKUP(E67,'Radiation Sickness'!$B$5:$F$12,4,TRUE)</f>
        <v>1. Elevated</v>
      </c>
    </row>
    <row r="68" spans="2:6" ht="12.75">
      <c r="B68" s="203"/>
      <c r="C68" s="203"/>
      <c r="D68" s="189">
        <v>0</v>
      </c>
      <c r="E68" s="107">
        <f t="shared" si="0"/>
        <v>1</v>
      </c>
      <c r="F68" s="155" t="str">
        <f>VLOOKUP(E68,'Radiation Sickness'!$B$5:$F$12,4,TRUE)</f>
        <v>1. Elevated</v>
      </c>
    </row>
    <row r="69" spans="2:6" ht="12.75">
      <c r="B69" s="203"/>
      <c r="C69" s="203"/>
      <c r="D69" s="189">
        <v>0</v>
      </c>
      <c r="E69" s="107">
        <f t="shared" si="0"/>
        <v>1</v>
      </c>
      <c r="F69" s="155" t="str">
        <f>VLOOKUP(E69,'Radiation Sickness'!$B$5:$F$12,4,TRUE)</f>
        <v>1. Elevated</v>
      </c>
    </row>
    <row r="70" spans="2:6" ht="12.75">
      <c r="B70" s="203"/>
      <c r="C70" s="203"/>
      <c r="D70" s="189">
        <v>0</v>
      </c>
      <c r="E70" s="107">
        <f t="shared" si="0"/>
        <v>1</v>
      </c>
      <c r="F70" s="155" t="str">
        <f>VLOOKUP(E70,'Radiation Sickness'!$B$5:$F$12,4,TRUE)</f>
        <v>1. Elevated</v>
      </c>
    </row>
    <row r="71" spans="2:6" ht="12.75">
      <c r="B71" s="203"/>
      <c r="C71" s="203"/>
      <c r="D71" s="189">
        <v>0</v>
      </c>
      <c r="E71" s="107">
        <f t="shared" si="0"/>
        <v>1</v>
      </c>
      <c r="F71" s="155" t="str">
        <f>VLOOKUP(E71,'Radiation Sickness'!$B$5:$F$12,4,TRUE)</f>
        <v>1. Elevated</v>
      </c>
    </row>
    <row r="72" spans="2:6" ht="12.75">
      <c r="B72" s="203"/>
      <c r="C72" s="203"/>
      <c r="D72" s="189">
        <v>0</v>
      </c>
      <c r="E72" s="107">
        <f t="shared" si="0"/>
        <v>1</v>
      </c>
      <c r="F72" s="155" t="str">
        <f>VLOOKUP(E72,'Radiation Sickness'!$B$5:$F$12,4,TRUE)</f>
        <v>1. Elevated</v>
      </c>
    </row>
    <row r="73" spans="2:6" ht="12.75">
      <c r="B73" s="203"/>
      <c r="C73" s="203"/>
      <c r="D73" s="189">
        <v>0</v>
      </c>
      <c r="E73" s="107">
        <f t="shared" si="0"/>
        <v>1</v>
      </c>
      <c r="F73" s="155" t="str">
        <f>VLOOKUP(E73,'Radiation Sickness'!$B$5:$F$12,4,TRUE)</f>
        <v>1. Elevated</v>
      </c>
    </row>
    <row r="74" spans="2:6" ht="12.75">
      <c r="B74" s="203"/>
      <c r="C74" s="203"/>
      <c r="D74" s="189">
        <v>0</v>
      </c>
      <c r="E74" s="107">
        <f aca="true" t="shared" si="1" ref="E74:E137">E73+D74</f>
        <v>1</v>
      </c>
      <c r="F74" s="155" t="str">
        <f>VLOOKUP(E74,'Radiation Sickness'!$B$5:$F$12,4,TRUE)</f>
        <v>1. Elevated</v>
      </c>
    </row>
    <row r="75" spans="2:6" ht="12.75">
      <c r="B75" s="203"/>
      <c r="C75" s="203"/>
      <c r="D75" s="189">
        <v>0</v>
      </c>
      <c r="E75" s="107">
        <f t="shared" si="1"/>
        <v>1</v>
      </c>
      <c r="F75" s="155" t="str">
        <f>VLOOKUP(E75,'Radiation Sickness'!$B$5:$F$12,4,TRUE)</f>
        <v>1. Elevated</v>
      </c>
    </row>
    <row r="76" spans="2:6" ht="12.75">
      <c r="B76" s="203"/>
      <c r="C76" s="203"/>
      <c r="D76" s="189">
        <v>0</v>
      </c>
      <c r="E76" s="107">
        <f t="shared" si="1"/>
        <v>1</v>
      </c>
      <c r="F76" s="155" t="str">
        <f>VLOOKUP(E76,'Radiation Sickness'!$B$5:$F$12,4,TRUE)</f>
        <v>1. Elevated</v>
      </c>
    </row>
    <row r="77" spans="2:6" ht="12.75">
      <c r="B77" s="203"/>
      <c r="C77" s="203"/>
      <c r="D77" s="189">
        <v>0</v>
      </c>
      <c r="E77" s="107">
        <f t="shared" si="1"/>
        <v>1</v>
      </c>
      <c r="F77" s="155" t="str">
        <f>VLOOKUP(E77,'Radiation Sickness'!$B$5:$F$12,4,TRUE)</f>
        <v>1. Elevated</v>
      </c>
    </row>
    <row r="78" spans="2:6" ht="12.75">
      <c r="B78" s="203"/>
      <c r="C78" s="203"/>
      <c r="D78" s="189">
        <v>0</v>
      </c>
      <c r="E78" s="107">
        <f t="shared" si="1"/>
        <v>1</v>
      </c>
      <c r="F78" s="155" t="str">
        <f>VLOOKUP(E78,'Radiation Sickness'!$B$5:$F$12,4,TRUE)</f>
        <v>1. Elevated</v>
      </c>
    </row>
    <row r="79" spans="2:6" ht="12.75">
      <c r="B79" s="203"/>
      <c r="C79" s="203"/>
      <c r="D79" s="189">
        <v>0</v>
      </c>
      <c r="E79" s="107">
        <f t="shared" si="1"/>
        <v>1</v>
      </c>
      <c r="F79" s="155" t="str">
        <f>VLOOKUP(E79,'Radiation Sickness'!$B$5:$F$12,4,TRUE)</f>
        <v>1. Elevated</v>
      </c>
    </row>
    <row r="80" spans="2:6" ht="12.75">
      <c r="B80" s="203"/>
      <c r="C80" s="203"/>
      <c r="D80" s="189">
        <v>0</v>
      </c>
      <c r="E80" s="107">
        <f t="shared" si="1"/>
        <v>1</v>
      </c>
      <c r="F80" s="155" t="str">
        <f>VLOOKUP(E80,'Radiation Sickness'!$B$5:$F$12,4,TRUE)</f>
        <v>1. Elevated</v>
      </c>
    </row>
    <row r="81" spans="2:6" ht="12.75">
      <c r="B81" s="203"/>
      <c r="C81" s="203"/>
      <c r="D81" s="189">
        <v>0</v>
      </c>
      <c r="E81" s="107">
        <f t="shared" si="1"/>
        <v>1</v>
      </c>
      <c r="F81" s="155" t="str">
        <f>VLOOKUP(E81,'Radiation Sickness'!$B$5:$F$12,4,TRUE)</f>
        <v>1. Elevated</v>
      </c>
    </row>
    <row r="82" spans="2:6" ht="12.75">
      <c r="B82" s="203"/>
      <c r="C82" s="203"/>
      <c r="D82" s="189">
        <v>0</v>
      </c>
      <c r="E82" s="107">
        <f t="shared" si="1"/>
        <v>1</v>
      </c>
      <c r="F82" s="155" t="str">
        <f>VLOOKUP(E82,'Radiation Sickness'!$B$5:$F$12,4,TRUE)</f>
        <v>1. Elevated</v>
      </c>
    </row>
    <row r="83" spans="2:6" ht="12.75">
      <c r="B83" s="203"/>
      <c r="C83" s="203"/>
      <c r="D83" s="189">
        <v>0</v>
      </c>
      <c r="E83" s="107">
        <f t="shared" si="1"/>
        <v>1</v>
      </c>
      <c r="F83" s="155" t="str">
        <f>VLOOKUP(E83,'Radiation Sickness'!$B$5:$F$12,4,TRUE)</f>
        <v>1. Elevated</v>
      </c>
    </row>
    <row r="84" spans="2:6" ht="12.75">
      <c r="B84" s="203"/>
      <c r="C84" s="203"/>
      <c r="D84" s="189">
        <v>0</v>
      </c>
      <c r="E84" s="107">
        <f t="shared" si="1"/>
        <v>1</v>
      </c>
      <c r="F84" s="155" t="str">
        <f>VLOOKUP(E84,'Radiation Sickness'!$B$5:$F$12,4,TRUE)</f>
        <v>1. Elevated</v>
      </c>
    </row>
    <row r="85" spans="2:6" ht="12.75">
      <c r="B85" s="203"/>
      <c r="C85" s="203"/>
      <c r="D85" s="189">
        <v>0</v>
      </c>
      <c r="E85" s="107">
        <f t="shared" si="1"/>
        <v>1</v>
      </c>
      <c r="F85" s="155" t="str">
        <f>VLOOKUP(E85,'Radiation Sickness'!$B$5:$F$12,4,TRUE)</f>
        <v>1. Elevated</v>
      </c>
    </row>
    <row r="86" spans="2:6" ht="12.75">
      <c r="B86" s="203"/>
      <c r="C86" s="203"/>
      <c r="D86" s="189">
        <v>0</v>
      </c>
      <c r="E86" s="107">
        <f t="shared" si="1"/>
        <v>1</v>
      </c>
      <c r="F86" s="155" t="str">
        <f>VLOOKUP(E86,'Radiation Sickness'!$B$5:$F$12,4,TRUE)</f>
        <v>1. Elevated</v>
      </c>
    </row>
    <row r="87" spans="2:6" ht="12.75">
      <c r="B87" s="203"/>
      <c r="C87" s="203"/>
      <c r="D87" s="189">
        <v>0</v>
      </c>
      <c r="E87" s="107">
        <f t="shared" si="1"/>
        <v>1</v>
      </c>
      <c r="F87" s="155" t="str">
        <f>VLOOKUP(E87,'Radiation Sickness'!$B$5:$F$12,4,TRUE)</f>
        <v>1. Elevated</v>
      </c>
    </row>
    <row r="88" spans="2:6" ht="12.75">
      <c r="B88" s="203"/>
      <c r="C88" s="203"/>
      <c r="D88" s="189">
        <v>0</v>
      </c>
      <c r="E88" s="107">
        <f t="shared" si="1"/>
        <v>1</v>
      </c>
      <c r="F88" s="155" t="str">
        <f>VLOOKUP(E88,'Radiation Sickness'!$B$5:$F$12,4,TRUE)</f>
        <v>1. Elevated</v>
      </c>
    </row>
    <row r="89" spans="2:6" ht="12.75">
      <c r="B89" s="203"/>
      <c r="C89" s="203"/>
      <c r="D89" s="189">
        <v>0</v>
      </c>
      <c r="E89" s="107">
        <f t="shared" si="1"/>
        <v>1</v>
      </c>
      <c r="F89" s="155" t="str">
        <f>VLOOKUP(E89,'Radiation Sickness'!$B$5:$F$12,4,TRUE)</f>
        <v>1. Elevated</v>
      </c>
    </row>
    <row r="90" spans="2:6" ht="12.75">
      <c r="B90" s="203"/>
      <c r="C90" s="203"/>
      <c r="D90" s="189">
        <v>0</v>
      </c>
      <c r="E90" s="107">
        <f t="shared" si="1"/>
        <v>1</v>
      </c>
      <c r="F90" s="155" t="str">
        <f>VLOOKUP(E90,'Radiation Sickness'!$B$5:$F$12,4,TRUE)</f>
        <v>1. Elevated</v>
      </c>
    </row>
    <row r="91" spans="2:6" ht="12.75">
      <c r="B91" s="203"/>
      <c r="C91" s="203"/>
      <c r="D91" s="189">
        <v>0</v>
      </c>
      <c r="E91" s="107">
        <f t="shared" si="1"/>
        <v>1</v>
      </c>
      <c r="F91" s="155" t="str">
        <f>VLOOKUP(E91,'Radiation Sickness'!$B$5:$F$12,4,TRUE)</f>
        <v>1. Elevated</v>
      </c>
    </row>
    <row r="92" spans="2:6" ht="12.75">
      <c r="B92" s="203"/>
      <c r="C92" s="203"/>
      <c r="D92" s="189">
        <v>0</v>
      </c>
      <c r="E92" s="107">
        <f t="shared" si="1"/>
        <v>1</v>
      </c>
      <c r="F92" s="155" t="str">
        <f>VLOOKUP(E92,'Radiation Sickness'!$B$5:$F$12,4,TRUE)</f>
        <v>1. Elevated</v>
      </c>
    </row>
    <row r="93" spans="2:6" ht="12.75">
      <c r="B93" s="203"/>
      <c r="C93" s="203"/>
      <c r="D93" s="189">
        <v>0</v>
      </c>
      <c r="E93" s="107">
        <f t="shared" si="1"/>
        <v>1</v>
      </c>
      <c r="F93" s="155" t="str">
        <f>VLOOKUP(E93,'Radiation Sickness'!$B$5:$F$12,4,TRUE)</f>
        <v>1. Elevated</v>
      </c>
    </row>
    <row r="94" spans="2:6" ht="12.75">
      <c r="B94" s="203"/>
      <c r="C94" s="203"/>
      <c r="D94" s="189">
        <v>0</v>
      </c>
      <c r="E94" s="107">
        <f t="shared" si="1"/>
        <v>1</v>
      </c>
      <c r="F94" s="155" t="str">
        <f>VLOOKUP(E94,'Radiation Sickness'!$B$5:$F$12,4,TRUE)</f>
        <v>1. Elevated</v>
      </c>
    </row>
    <row r="95" spans="2:6" ht="12.75">
      <c r="B95" s="203"/>
      <c r="C95" s="203"/>
      <c r="D95" s="189">
        <v>0</v>
      </c>
      <c r="E95" s="107">
        <f t="shared" si="1"/>
        <v>1</v>
      </c>
      <c r="F95" s="155" t="str">
        <f>VLOOKUP(E95,'Radiation Sickness'!$B$5:$F$12,4,TRUE)</f>
        <v>1. Elevated</v>
      </c>
    </row>
    <row r="96" spans="2:6" ht="12.75">
      <c r="B96" s="203"/>
      <c r="C96" s="203"/>
      <c r="D96" s="189">
        <v>0</v>
      </c>
      <c r="E96" s="107">
        <f t="shared" si="1"/>
        <v>1</v>
      </c>
      <c r="F96" s="155" t="str">
        <f>VLOOKUP(E96,'Radiation Sickness'!$B$5:$F$12,4,TRUE)</f>
        <v>1. Elevated</v>
      </c>
    </row>
    <row r="97" spans="2:6" ht="12.75">
      <c r="B97" s="203"/>
      <c r="C97" s="203"/>
      <c r="D97" s="189">
        <v>0</v>
      </c>
      <c r="E97" s="107">
        <f t="shared" si="1"/>
        <v>1</v>
      </c>
      <c r="F97" s="155" t="str">
        <f>VLOOKUP(E97,'Radiation Sickness'!$B$5:$F$12,4,TRUE)</f>
        <v>1. Elevated</v>
      </c>
    </row>
    <row r="98" spans="2:6" ht="12.75">
      <c r="B98" s="203"/>
      <c r="C98" s="203"/>
      <c r="D98" s="189">
        <v>0</v>
      </c>
      <c r="E98" s="107">
        <f t="shared" si="1"/>
        <v>1</v>
      </c>
      <c r="F98" s="155" t="str">
        <f>VLOOKUP(E98,'Radiation Sickness'!$B$5:$F$12,4,TRUE)</f>
        <v>1. Elevated</v>
      </c>
    </row>
    <row r="99" spans="2:6" ht="12.75">
      <c r="B99" s="203"/>
      <c r="C99" s="203"/>
      <c r="D99" s="189">
        <v>0</v>
      </c>
      <c r="E99" s="107">
        <f t="shared" si="1"/>
        <v>1</v>
      </c>
      <c r="F99" s="155" t="str">
        <f>VLOOKUP(E99,'Radiation Sickness'!$B$5:$F$12,4,TRUE)</f>
        <v>1. Elevated</v>
      </c>
    </row>
    <row r="100" spans="2:6" ht="12.75">
      <c r="B100" s="203"/>
      <c r="C100" s="203"/>
      <c r="D100" s="189">
        <v>0</v>
      </c>
      <c r="E100" s="107">
        <f t="shared" si="1"/>
        <v>1</v>
      </c>
      <c r="F100" s="155" t="str">
        <f>VLOOKUP(E100,'Radiation Sickness'!$B$5:$F$12,4,TRUE)</f>
        <v>1. Elevated</v>
      </c>
    </row>
    <row r="101" spans="2:6" ht="12.75">
      <c r="B101" s="203"/>
      <c r="C101" s="203"/>
      <c r="D101" s="189">
        <v>0</v>
      </c>
      <c r="E101" s="107">
        <f t="shared" si="1"/>
        <v>1</v>
      </c>
      <c r="F101" s="155" t="str">
        <f>VLOOKUP(E101,'Radiation Sickness'!$B$5:$F$12,4,TRUE)</f>
        <v>1. Elevated</v>
      </c>
    </row>
    <row r="102" spans="2:6" ht="12.75">
      <c r="B102" s="203"/>
      <c r="C102" s="203"/>
      <c r="D102" s="189">
        <v>0</v>
      </c>
      <c r="E102" s="107">
        <f t="shared" si="1"/>
        <v>1</v>
      </c>
      <c r="F102" s="155" t="str">
        <f>VLOOKUP(E102,'Radiation Sickness'!$B$5:$F$12,4,TRUE)</f>
        <v>1. Elevated</v>
      </c>
    </row>
    <row r="103" spans="2:6" ht="12.75">
      <c r="B103" s="203"/>
      <c r="C103" s="203"/>
      <c r="D103" s="189">
        <v>0</v>
      </c>
      <c r="E103" s="107">
        <f t="shared" si="1"/>
        <v>1</v>
      </c>
      <c r="F103" s="155" t="str">
        <f>VLOOKUP(E103,'Radiation Sickness'!$B$5:$F$12,4,TRUE)</f>
        <v>1. Elevated</v>
      </c>
    </row>
    <row r="104" spans="2:6" ht="12.75">
      <c r="B104" s="203"/>
      <c r="C104" s="203"/>
      <c r="D104" s="189">
        <v>0</v>
      </c>
      <c r="E104" s="107">
        <f t="shared" si="1"/>
        <v>1</v>
      </c>
      <c r="F104" s="155" t="str">
        <f>VLOOKUP(E104,'Radiation Sickness'!$B$5:$F$12,4,TRUE)</f>
        <v>1. Elevated</v>
      </c>
    </row>
    <row r="105" spans="2:6" ht="12.75">
      <c r="B105" s="203"/>
      <c r="C105" s="203"/>
      <c r="D105" s="189">
        <v>0</v>
      </c>
      <c r="E105" s="107">
        <f t="shared" si="1"/>
        <v>1</v>
      </c>
      <c r="F105" s="155" t="str">
        <f>VLOOKUP(E105,'Radiation Sickness'!$B$5:$F$12,4,TRUE)</f>
        <v>1. Elevated</v>
      </c>
    </row>
    <row r="106" spans="2:6" ht="12.75">
      <c r="B106" s="203"/>
      <c r="C106" s="203"/>
      <c r="D106" s="189">
        <v>0</v>
      </c>
      <c r="E106" s="107">
        <f t="shared" si="1"/>
        <v>1</v>
      </c>
      <c r="F106" s="155" t="str">
        <f>VLOOKUP(E106,'Radiation Sickness'!$B$5:$F$12,4,TRUE)</f>
        <v>1. Elevated</v>
      </c>
    </row>
    <row r="107" spans="2:6" ht="12.75">
      <c r="B107" s="203"/>
      <c r="C107" s="203"/>
      <c r="D107" s="189">
        <v>0</v>
      </c>
      <c r="E107" s="107">
        <f t="shared" si="1"/>
        <v>1</v>
      </c>
      <c r="F107" s="155" t="str">
        <f>VLOOKUP(E107,'Radiation Sickness'!$B$5:$F$12,4,TRUE)</f>
        <v>1. Elevated</v>
      </c>
    </row>
    <row r="108" spans="2:6" ht="12.75">
      <c r="B108" s="203"/>
      <c r="C108" s="203"/>
      <c r="D108" s="189">
        <v>0</v>
      </c>
      <c r="E108" s="107">
        <f t="shared" si="1"/>
        <v>1</v>
      </c>
      <c r="F108" s="155" t="str">
        <f>VLOOKUP(E108,'Radiation Sickness'!$B$5:$F$12,4,TRUE)</f>
        <v>1. Elevated</v>
      </c>
    </row>
    <row r="109" spans="2:6" ht="12.75">
      <c r="B109" s="203"/>
      <c r="C109" s="203"/>
      <c r="D109" s="189">
        <v>0</v>
      </c>
      <c r="E109" s="107">
        <f t="shared" si="1"/>
        <v>1</v>
      </c>
      <c r="F109" s="155" t="str">
        <f>VLOOKUP(E109,'Radiation Sickness'!$B$5:$F$12,4,TRUE)</f>
        <v>1. Elevated</v>
      </c>
    </row>
    <row r="110" spans="2:6" ht="12.75">
      <c r="B110" s="203"/>
      <c r="C110" s="203"/>
      <c r="D110" s="189">
        <v>0</v>
      </c>
      <c r="E110" s="107">
        <f t="shared" si="1"/>
        <v>1</v>
      </c>
      <c r="F110" s="155" t="str">
        <f>VLOOKUP(E110,'Radiation Sickness'!$B$5:$F$12,4,TRUE)</f>
        <v>1. Elevated</v>
      </c>
    </row>
    <row r="111" spans="2:6" ht="12.75">
      <c r="B111" s="203"/>
      <c r="C111" s="203"/>
      <c r="D111" s="189">
        <v>0</v>
      </c>
      <c r="E111" s="107">
        <f t="shared" si="1"/>
        <v>1</v>
      </c>
      <c r="F111" s="155" t="str">
        <f>VLOOKUP(E111,'Radiation Sickness'!$B$5:$F$12,4,TRUE)</f>
        <v>1. Elevated</v>
      </c>
    </row>
    <row r="112" spans="2:6" ht="12.75">
      <c r="B112" s="203"/>
      <c r="C112" s="203"/>
      <c r="D112" s="189">
        <v>0</v>
      </c>
      <c r="E112" s="107">
        <f t="shared" si="1"/>
        <v>1</v>
      </c>
      <c r="F112" s="155" t="str">
        <f>VLOOKUP(E112,'Radiation Sickness'!$B$5:$F$12,4,TRUE)</f>
        <v>1. Elevated</v>
      </c>
    </row>
    <row r="113" spans="2:6" ht="12.75">
      <c r="B113" s="203"/>
      <c r="C113" s="203"/>
      <c r="D113" s="189">
        <v>0</v>
      </c>
      <c r="E113" s="107">
        <f t="shared" si="1"/>
        <v>1</v>
      </c>
      <c r="F113" s="155" t="str">
        <f>VLOOKUP(E113,'Radiation Sickness'!$B$5:$F$12,4,TRUE)</f>
        <v>1. Elevated</v>
      </c>
    </row>
    <row r="114" spans="2:6" ht="12.75">
      <c r="B114" s="203"/>
      <c r="C114" s="203"/>
      <c r="D114" s="189">
        <v>0</v>
      </c>
      <c r="E114" s="107">
        <f t="shared" si="1"/>
        <v>1</v>
      </c>
      <c r="F114" s="155" t="str">
        <f>VLOOKUP(E114,'Radiation Sickness'!$B$5:$F$12,4,TRUE)</f>
        <v>1. Elevated</v>
      </c>
    </row>
    <row r="115" spans="2:6" ht="12.75">
      <c r="B115" s="203"/>
      <c r="C115" s="203"/>
      <c r="D115" s="189">
        <v>0</v>
      </c>
      <c r="E115" s="107">
        <f t="shared" si="1"/>
        <v>1</v>
      </c>
      <c r="F115" s="155" t="str">
        <f>VLOOKUP(E115,'Radiation Sickness'!$B$5:$F$12,4,TRUE)</f>
        <v>1. Elevated</v>
      </c>
    </row>
    <row r="116" spans="2:6" ht="12.75">
      <c r="B116" s="203"/>
      <c r="C116" s="203"/>
      <c r="D116" s="189">
        <v>0</v>
      </c>
      <c r="E116" s="107">
        <f t="shared" si="1"/>
        <v>1</v>
      </c>
      <c r="F116" s="155" t="str">
        <f>VLOOKUP(E116,'Radiation Sickness'!$B$5:$F$12,4,TRUE)</f>
        <v>1. Elevated</v>
      </c>
    </row>
    <row r="117" spans="2:6" ht="12.75">
      <c r="B117" s="203"/>
      <c r="C117" s="203"/>
      <c r="D117" s="189">
        <v>0</v>
      </c>
      <c r="E117" s="107">
        <f t="shared" si="1"/>
        <v>1</v>
      </c>
      <c r="F117" s="155" t="str">
        <f>VLOOKUP(E117,'Radiation Sickness'!$B$5:$F$12,4,TRUE)</f>
        <v>1. Elevated</v>
      </c>
    </row>
    <row r="118" spans="2:6" ht="12.75">
      <c r="B118" s="203"/>
      <c r="C118" s="203"/>
      <c r="D118" s="189">
        <v>0</v>
      </c>
      <c r="E118" s="107">
        <f t="shared" si="1"/>
        <v>1</v>
      </c>
      <c r="F118" s="155" t="str">
        <f>VLOOKUP(E118,'Radiation Sickness'!$B$5:$F$12,4,TRUE)</f>
        <v>1. Elevated</v>
      </c>
    </row>
    <row r="119" spans="2:6" ht="12.75">
      <c r="B119" s="203"/>
      <c r="C119" s="203"/>
      <c r="D119" s="189">
        <v>0</v>
      </c>
      <c r="E119" s="107">
        <f t="shared" si="1"/>
        <v>1</v>
      </c>
      <c r="F119" s="155" t="str">
        <f>VLOOKUP(E119,'Radiation Sickness'!$B$5:$F$12,4,TRUE)</f>
        <v>1. Elevated</v>
      </c>
    </row>
    <row r="120" spans="2:6" ht="12.75">
      <c r="B120" s="203"/>
      <c r="C120" s="203"/>
      <c r="D120" s="189">
        <v>0</v>
      </c>
      <c r="E120" s="107">
        <f t="shared" si="1"/>
        <v>1</v>
      </c>
      <c r="F120" s="155" t="str">
        <f>VLOOKUP(E120,'Radiation Sickness'!$B$5:$F$12,4,TRUE)</f>
        <v>1. Elevated</v>
      </c>
    </row>
    <row r="121" spans="2:6" ht="12.75">
      <c r="B121" s="203"/>
      <c r="C121" s="203"/>
      <c r="D121" s="189">
        <v>0</v>
      </c>
      <c r="E121" s="107">
        <f t="shared" si="1"/>
        <v>1</v>
      </c>
      <c r="F121" s="155" t="str">
        <f>VLOOKUP(E121,'Radiation Sickness'!$B$5:$F$12,4,TRUE)</f>
        <v>1. Elevated</v>
      </c>
    </row>
    <row r="122" spans="2:6" ht="12.75">
      <c r="B122" s="203"/>
      <c r="C122" s="203"/>
      <c r="D122" s="189">
        <v>0</v>
      </c>
      <c r="E122" s="107">
        <f t="shared" si="1"/>
        <v>1</v>
      </c>
      <c r="F122" s="155" t="str">
        <f>VLOOKUP(E122,'Radiation Sickness'!$B$5:$F$12,4,TRUE)</f>
        <v>1. Elevated</v>
      </c>
    </row>
    <row r="123" spans="2:6" ht="12.75">
      <c r="B123" s="203"/>
      <c r="C123" s="203"/>
      <c r="D123" s="189">
        <v>0</v>
      </c>
      <c r="E123" s="107">
        <f t="shared" si="1"/>
        <v>1</v>
      </c>
      <c r="F123" s="155" t="str">
        <f>VLOOKUP(E123,'Radiation Sickness'!$B$5:$F$12,4,TRUE)</f>
        <v>1. Elevated</v>
      </c>
    </row>
    <row r="124" spans="2:6" ht="12.75">
      <c r="B124" s="203"/>
      <c r="C124" s="203"/>
      <c r="D124" s="189">
        <v>0</v>
      </c>
      <c r="E124" s="107">
        <f t="shared" si="1"/>
        <v>1</v>
      </c>
      <c r="F124" s="155" t="str">
        <f>VLOOKUP(E124,'Radiation Sickness'!$B$5:$F$12,4,TRUE)</f>
        <v>1. Elevated</v>
      </c>
    </row>
    <row r="125" spans="2:6" ht="12.75">
      <c r="B125" s="203"/>
      <c r="C125" s="203"/>
      <c r="D125" s="189">
        <v>0</v>
      </c>
      <c r="E125" s="107">
        <f t="shared" si="1"/>
        <v>1</v>
      </c>
      <c r="F125" s="155" t="str">
        <f>VLOOKUP(E125,'Radiation Sickness'!$B$5:$F$12,4,TRUE)</f>
        <v>1. Elevated</v>
      </c>
    </row>
    <row r="126" spans="2:6" ht="12.75">
      <c r="B126" s="203"/>
      <c r="C126" s="203"/>
      <c r="D126" s="189">
        <v>0</v>
      </c>
      <c r="E126" s="107">
        <f t="shared" si="1"/>
        <v>1</v>
      </c>
      <c r="F126" s="155" t="str">
        <f>VLOOKUP(E126,'Radiation Sickness'!$B$5:$F$12,4,TRUE)</f>
        <v>1. Elevated</v>
      </c>
    </row>
    <row r="127" spans="2:6" ht="12.75">
      <c r="B127" s="203"/>
      <c r="C127" s="203"/>
      <c r="D127" s="189">
        <v>0</v>
      </c>
      <c r="E127" s="107">
        <f t="shared" si="1"/>
        <v>1</v>
      </c>
      <c r="F127" s="155" t="str">
        <f>VLOOKUP(E127,'Radiation Sickness'!$B$5:$F$12,4,TRUE)</f>
        <v>1. Elevated</v>
      </c>
    </row>
    <row r="128" spans="2:6" ht="12.75">
      <c r="B128" s="203"/>
      <c r="C128" s="203"/>
      <c r="D128" s="189">
        <v>0</v>
      </c>
      <c r="E128" s="107">
        <f t="shared" si="1"/>
        <v>1</v>
      </c>
      <c r="F128" s="155" t="str">
        <f>VLOOKUP(E128,'Radiation Sickness'!$B$5:$F$12,4,TRUE)</f>
        <v>1. Elevated</v>
      </c>
    </row>
    <row r="129" spans="2:6" ht="12.75">
      <c r="B129" s="203"/>
      <c r="C129" s="203"/>
      <c r="D129" s="189">
        <v>0</v>
      </c>
      <c r="E129" s="107">
        <f t="shared" si="1"/>
        <v>1</v>
      </c>
      <c r="F129" s="155" t="str">
        <f>VLOOKUP(E129,'Radiation Sickness'!$B$5:$F$12,4,TRUE)</f>
        <v>1. Elevated</v>
      </c>
    </row>
    <row r="130" spans="2:6" ht="12.75">
      <c r="B130" s="203"/>
      <c r="C130" s="203"/>
      <c r="D130" s="189">
        <v>0</v>
      </c>
      <c r="E130" s="107">
        <f t="shared" si="1"/>
        <v>1</v>
      </c>
      <c r="F130" s="155" t="str">
        <f>VLOOKUP(E130,'Radiation Sickness'!$B$5:$F$12,4,TRUE)</f>
        <v>1. Elevated</v>
      </c>
    </row>
    <row r="131" spans="2:6" ht="12.75">
      <c r="B131" s="203"/>
      <c r="C131" s="203"/>
      <c r="D131" s="189">
        <v>0</v>
      </c>
      <c r="E131" s="107">
        <f t="shared" si="1"/>
        <v>1</v>
      </c>
      <c r="F131" s="155" t="str">
        <f>VLOOKUP(E131,'Radiation Sickness'!$B$5:$F$12,4,TRUE)</f>
        <v>1. Elevated</v>
      </c>
    </row>
    <row r="132" spans="2:6" ht="12.75">
      <c r="B132" s="203"/>
      <c r="C132" s="203"/>
      <c r="D132" s="189">
        <v>0</v>
      </c>
      <c r="E132" s="107">
        <f t="shared" si="1"/>
        <v>1</v>
      </c>
      <c r="F132" s="155" t="str">
        <f>VLOOKUP(E132,'Radiation Sickness'!$B$5:$F$12,4,TRUE)</f>
        <v>1. Elevated</v>
      </c>
    </row>
    <row r="133" spans="2:6" ht="12.75">
      <c r="B133" s="203"/>
      <c r="C133" s="203"/>
      <c r="D133" s="189">
        <v>0</v>
      </c>
      <c r="E133" s="107">
        <f t="shared" si="1"/>
        <v>1</v>
      </c>
      <c r="F133" s="155" t="str">
        <f>VLOOKUP(E133,'Radiation Sickness'!$B$5:$F$12,4,TRUE)</f>
        <v>1. Elevated</v>
      </c>
    </row>
    <row r="134" spans="2:6" ht="12.75">
      <c r="B134" s="203"/>
      <c r="C134" s="203"/>
      <c r="D134" s="189">
        <v>0</v>
      </c>
      <c r="E134" s="107">
        <f t="shared" si="1"/>
        <v>1</v>
      </c>
      <c r="F134" s="155" t="str">
        <f>VLOOKUP(E134,'Radiation Sickness'!$B$5:$F$12,4,TRUE)</f>
        <v>1. Elevated</v>
      </c>
    </row>
    <row r="135" spans="2:6" ht="12.75">
      <c r="B135" s="203"/>
      <c r="C135" s="203"/>
      <c r="D135" s="189">
        <v>0</v>
      </c>
      <c r="E135" s="107">
        <f t="shared" si="1"/>
        <v>1</v>
      </c>
      <c r="F135" s="155" t="str">
        <f>VLOOKUP(E135,'Radiation Sickness'!$B$5:$F$12,4,TRUE)</f>
        <v>1. Elevated</v>
      </c>
    </row>
    <row r="136" spans="2:6" ht="12.75">
      <c r="B136" s="203"/>
      <c r="C136" s="203"/>
      <c r="D136" s="189">
        <v>0</v>
      </c>
      <c r="E136" s="107">
        <f t="shared" si="1"/>
        <v>1</v>
      </c>
      <c r="F136" s="155" t="str">
        <f>VLOOKUP(E136,'Radiation Sickness'!$B$5:$F$12,4,TRUE)</f>
        <v>1. Elevated</v>
      </c>
    </row>
    <row r="137" spans="2:6" ht="12.75">
      <c r="B137" s="203"/>
      <c r="C137" s="203"/>
      <c r="D137" s="189">
        <v>0</v>
      </c>
      <c r="E137" s="107">
        <f t="shared" si="1"/>
        <v>1</v>
      </c>
      <c r="F137" s="155" t="str">
        <f>VLOOKUP(E137,'Radiation Sickness'!$B$5:$F$12,4,TRUE)</f>
        <v>1. Elevated</v>
      </c>
    </row>
    <row r="138" spans="2:6" ht="12.75">
      <c r="B138" s="203"/>
      <c r="C138" s="203"/>
      <c r="D138" s="189">
        <v>0</v>
      </c>
      <c r="E138" s="107">
        <f aca="true" t="shared" si="2" ref="E138:E201">E137+D138</f>
        <v>1</v>
      </c>
      <c r="F138" s="155" t="str">
        <f>VLOOKUP(E138,'Radiation Sickness'!$B$5:$F$12,4,TRUE)</f>
        <v>1. Elevated</v>
      </c>
    </row>
    <row r="139" spans="2:6" ht="12.75">
      <c r="B139" s="203"/>
      <c r="C139" s="203"/>
      <c r="D139" s="189">
        <v>0</v>
      </c>
      <c r="E139" s="107">
        <f t="shared" si="2"/>
        <v>1</v>
      </c>
      <c r="F139" s="155" t="str">
        <f>VLOOKUP(E139,'Radiation Sickness'!$B$5:$F$12,4,TRUE)</f>
        <v>1. Elevated</v>
      </c>
    </row>
    <row r="140" spans="2:6" ht="12.75">
      <c r="B140" s="203"/>
      <c r="C140" s="203"/>
      <c r="D140" s="189">
        <v>0</v>
      </c>
      <c r="E140" s="107">
        <f t="shared" si="2"/>
        <v>1</v>
      </c>
      <c r="F140" s="155" t="str">
        <f>VLOOKUP(E140,'Radiation Sickness'!$B$5:$F$12,4,TRUE)</f>
        <v>1. Elevated</v>
      </c>
    </row>
    <row r="141" spans="2:6" ht="12.75">
      <c r="B141" s="203"/>
      <c r="C141" s="203"/>
      <c r="D141" s="189">
        <v>0</v>
      </c>
      <c r="E141" s="107">
        <f t="shared" si="2"/>
        <v>1</v>
      </c>
      <c r="F141" s="155" t="str">
        <f>VLOOKUP(E141,'Radiation Sickness'!$B$5:$F$12,4,TRUE)</f>
        <v>1. Elevated</v>
      </c>
    </row>
    <row r="142" spans="2:6" ht="12.75">
      <c r="B142" s="203"/>
      <c r="C142" s="203"/>
      <c r="D142" s="189">
        <v>0</v>
      </c>
      <c r="E142" s="107">
        <f t="shared" si="2"/>
        <v>1</v>
      </c>
      <c r="F142" s="155" t="str">
        <f>VLOOKUP(E142,'Radiation Sickness'!$B$5:$F$12,4,TRUE)</f>
        <v>1. Elevated</v>
      </c>
    </row>
    <row r="143" spans="2:6" ht="12.75">
      <c r="B143" s="203"/>
      <c r="C143" s="203"/>
      <c r="D143" s="189">
        <v>0</v>
      </c>
      <c r="E143" s="107">
        <f t="shared" si="2"/>
        <v>1</v>
      </c>
      <c r="F143" s="155" t="str">
        <f>VLOOKUP(E143,'Radiation Sickness'!$B$5:$F$12,4,TRUE)</f>
        <v>1. Elevated</v>
      </c>
    </row>
    <row r="144" spans="2:6" ht="12.75">
      <c r="B144" s="203"/>
      <c r="C144" s="203"/>
      <c r="D144" s="189">
        <v>0</v>
      </c>
      <c r="E144" s="107">
        <f t="shared" si="2"/>
        <v>1</v>
      </c>
      <c r="F144" s="155" t="str">
        <f>VLOOKUP(E144,'Radiation Sickness'!$B$5:$F$12,4,TRUE)</f>
        <v>1. Elevated</v>
      </c>
    </row>
    <row r="145" spans="2:6" ht="12.75">
      <c r="B145" s="203"/>
      <c r="C145" s="203"/>
      <c r="D145" s="189">
        <v>0</v>
      </c>
      <c r="E145" s="107">
        <f t="shared" si="2"/>
        <v>1</v>
      </c>
      <c r="F145" s="155" t="str">
        <f>VLOOKUP(E145,'Radiation Sickness'!$B$5:$F$12,4,TRUE)</f>
        <v>1. Elevated</v>
      </c>
    </row>
    <row r="146" spans="2:6" ht="12.75">
      <c r="B146" s="203"/>
      <c r="C146" s="203"/>
      <c r="D146" s="189">
        <v>0</v>
      </c>
      <c r="E146" s="107">
        <f t="shared" si="2"/>
        <v>1</v>
      </c>
      <c r="F146" s="155" t="str">
        <f>VLOOKUP(E146,'Radiation Sickness'!$B$5:$F$12,4,TRUE)</f>
        <v>1. Elevated</v>
      </c>
    </row>
    <row r="147" spans="2:6" ht="12.75">
      <c r="B147" s="203"/>
      <c r="C147" s="203"/>
      <c r="D147" s="189">
        <v>0</v>
      </c>
      <c r="E147" s="107">
        <f t="shared" si="2"/>
        <v>1</v>
      </c>
      <c r="F147" s="155" t="str">
        <f>VLOOKUP(E147,'Radiation Sickness'!$B$5:$F$12,4,TRUE)</f>
        <v>1. Elevated</v>
      </c>
    </row>
    <row r="148" spans="2:6" ht="12.75">
      <c r="B148" s="203"/>
      <c r="C148" s="203"/>
      <c r="D148" s="189">
        <v>0</v>
      </c>
      <c r="E148" s="107">
        <f t="shared" si="2"/>
        <v>1</v>
      </c>
      <c r="F148" s="155" t="str">
        <f>VLOOKUP(E148,'Radiation Sickness'!$B$5:$F$12,4,TRUE)</f>
        <v>1. Elevated</v>
      </c>
    </row>
    <row r="149" spans="2:6" ht="12.75">
      <c r="B149" s="203"/>
      <c r="C149" s="203"/>
      <c r="D149" s="189">
        <v>0</v>
      </c>
      <c r="E149" s="107">
        <f t="shared" si="2"/>
        <v>1</v>
      </c>
      <c r="F149" s="155" t="str">
        <f>VLOOKUP(E149,'Radiation Sickness'!$B$5:$F$12,4,TRUE)</f>
        <v>1. Elevated</v>
      </c>
    </row>
    <row r="150" spans="2:6" ht="12.75">
      <c r="B150" s="203"/>
      <c r="C150" s="203"/>
      <c r="D150" s="189">
        <v>0</v>
      </c>
      <c r="E150" s="107">
        <f t="shared" si="2"/>
        <v>1</v>
      </c>
      <c r="F150" s="155" t="str">
        <f>VLOOKUP(E150,'Radiation Sickness'!$B$5:$F$12,4,TRUE)</f>
        <v>1. Elevated</v>
      </c>
    </row>
    <row r="151" spans="2:6" ht="12.75">
      <c r="B151" s="203"/>
      <c r="C151" s="203"/>
      <c r="D151" s="189">
        <v>0</v>
      </c>
      <c r="E151" s="107">
        <f t="shared" si="2"/>
        <v>1</v>
      </c>
      <c r="F151" s="155" t="str">
        <f>VLOOKUP(E151,'Radiation Sickness'!$B$5:$F$12,4,TRUE)</f>
        <v>1. Elevated</v>
      </c>
    </row>
    <row r="152" spans="2:6" ht="12.75">
      <c r="B152" s="203"/>
      <c r="C152" s="203"/>
      <c r="D152" s="189">
        <v>0</v>
      </c>
      <c r="E152" s="107">
        <f t="shared" si="2"/>
        <v>1</v>
      </c>
      <c r="F152" s="155" t="str">
        <f>VLOOKUP(E152,'Radiation Sickness'!$B$5:$F$12,4,TRUE)</f>
        <v>1. Elevated</v>
      </c>
    </row>
    <row r="153" spans="2:6" ht="12.75">
      <c r="B153" s="203"/>
      <c r="C153" s="203"/>
      <c r="D153" s="189">
        <v>0</v>
      </c>
      <c r="E153" s="107">
        <f t="shared" si="2"/>
        <v>1</v>
      </c>
      <c r="F153" s="155" t="str">
        <f>VLOOKUP(E153,'Radiation Sickness'!$B$5:$F$12,4,TRUE)</f>
        <v>1. Elevated</v>
      </c>
    </row>
    <row r="154" spans="2:6" ht="12.75">
      <c r="B154" s="203"/>
      <c r="C154" s="203"/>
      <c r="D154" s="189">
        <v>0</v>
      </c>
      <c r="E154" s="107">
        <f t="shared" si="2"/>
        <v>1</v>
      </c>
      <c r="F154" s="155" t="str">
        <f>VLOOKUP(E154,'Radiation Sickness'!$B$5:$F$12,4,TRUE)</f>
        <v>1. Elevated</v>
      </c>
    </row>
    <row r="155" spans="2:6" ht="12.75">
      <c r="B155" s="203"/>
      <c r="C155" s="203"/>
      <c r="D155" s="189">
        <v>0</v>
      </c>
      <c r="E155" s="107">
        <f t="shared" si="2"/>
        <v>1</v>
      </c>
      <c r="F155" s="155" t="str">
        <f>VLOOKUP(E155,'Radiation Sickness'!$B$5:$F$12,4,TRUE)</f>
        <v>1. Elevated</v>
      </c>
    </row>
    <row r="156" spans="2:6" ht="12.75">
      <c r="B156" s="203"/>
      <c r="C156" s="203"/>
      <c r="D156" s="189">
        <v>0</v>
      </c>
      <c r="E156" s="107">
        <f t="shared" si="2"/>
        <v>1</v>
      </c>
      <c r="F156" s="155" t="str">
        <f>VLOOKUP(E156,'Radiation Sickness'!$B$5:$F$12,4,TRUE)</f>
        <v>1. Elevated</v>
      </c>
    </row>
    <row r="157" spans="2:6" ht="12.75">
      <c r="B157" s="203"/>
      <c r="C157" s="203"/>
      <c r="D157" s="189">
        <v>0</v>
      </c>
      <c r="E157" s="107">
        <f t="shared" si="2"/>
        <v>1</v>
      </c>
      <c r="F157" s="155" t="str">
        <f>VLOOKUP(E157,'Radiation Sickness'!$B$5:$F$12,4,TRUE)</f>
        <v>1. Elevated</v>
      </c>
    </row>
    <row r="158" spans="2:6" ht="12.75">
      <c r="B158" s="203"/>
      <c r="C158" s="203"/>
      <c r="D158" s="189">
        <v>0</v>
      </c>
      <c r="E158" s="107">
        <f t="shared" si="2"/>
        <v>1</v>
      </c>
      <c r="F158" s="155" t="str">
        <f>VLOOKUP(E158,'Radiation Sickness'!$B$5:$F$12,4,TRUE)</f>
        <v>1. Elevated</v>
      </c>
    </row>
    <row r="159" spans="2:6" ht="12.75">
      <c r="B159" s="203"/>
      <c r="C159" s="203"/>
      <c r="D159" s="189">
        <v>0</v>
      </c>
      <c r="E159" s="107">
        <f t="shared" si="2"/>
        <v>1</v>
      </c>
      <c r="F159" s="155" t="str">
        <f>VLOOKUP(E159,'Radiation Sickness'!$B$5:$F$12,4,TRUE)</f>
        <v>1. Elevated</v>
      </c>
    </row>
    <row r="160" spans="2:6" ht="12.75">
      <c r="B160" s="203"/>
      <c r="C160" s="203"/>
      <c r="D160" s="189">
        <v>0</v>
      </c>
      <c r="E160" s="107">
        <f t="shared" si="2"/>
        <v>1</v>
      </c>
      <c r="F160" s="155" t="str">
        <f>VLOOKUP(E160,'Radiation Sickness'!$B$5:$F$12,4,TRUE)</f>
        <v>1. Elevated</v>
      </c>
    </row>
    <row r="161" spans="2:6" ht="12.75">
      <c r="B161" s="203"/>
      <c r="C161" s="203"/>
      <c r="D161" s="189">
        <v>0</v>
      </c>
      <c r="E161" s="107">
        <f t="shared" si="2"/>
        <v>1</v>
      </c>
      <c r="F161" s="155" t="str">
        <f>VLOOKUP(E161,'Radiation Sickness'!$B$5:$F$12,4,TRUE)</f>
        <v>1. Elevated</v>
      </c>
    </row>
    <row r="162" spans="2:6" ht="12.75">
      <c r="B162" s="203"/>
      <c r="C162" s="203"/>
      <c r="D162" s="189">
        <v>0</v>
      </c>
      <c r="E162" s="107">
        <f t="shared" si="2"/>
        <v>1</v>
      </c>
      <c r="F162" s="155" t="str">
        <f>VLOOKUP(E162,'Radiation Sickness'!$B$5:$F$12,4,TRUE)</f>
        <v>1. Elevated</v>
      </c>
    </row>
    <row r="163" spans="2:6" ht="12.75">
      <c r="B163" s="203"/>
      <c r="C163" s="203"/>
      <c r="D163" s="189">
        <v>0</v>
      </c>
      <c r="E163" s="107">
        <f t="shared" si="2"/>
        <v>1</v>
      </c>
      <c r="F163" s="155" t="str">
        <f>VLOOKUP(E163,'Radiation Sickness'!$B$5:$F$12,4,TRUE)</f>
        <v>1. Elevated</v>
      </c>
    </row>
    <row r="164" spans="2:6" ht="12.75">
      <c r="B164" s="203"/>
      <c r="C164" s="203"/>
      <c r="D164" s="189">
        <v>0</v>
      </c>
      <c r="E164" s="107">
        <f t="shared" si="2"/>
        <v>1</v>
      </c>
      <c r="F164" s="155" t="str">
        <f>VLOOKUP(E164,'Radiation Sickness'!$B$5:$F$12,4,TRUE)</f>
        <v>1. Elevated</v>
      </c>
    </row>
    <row r="165" spans="2:6" ht="12.75">
      <c r="B165" s="203"/>
      <c r="C165" s="203"/>
      <c r="D165" s="189">
        <v>0</v>
      </c>
      <c r="E165" s="107">
        <f t="shared" si="2"/>
        <v>1</v>
      </c>
      <c r="F165" s="155" t="str">
        <f>VLOOKUP(E165,'Radiation Sickness'!$B$5:$F$12,4,TRUE)</f>
        <v>1. Elevated</v>
      </c>
    </row>
    <row r="166" spans="2:6" ht="12.75">
      <c r="B166" s="203"/>
      <c r="C166" s="203"/>
      <c r="D166" s="189">
        <v>0</v>
      </c>
      <c r="E166" s="107">
        <f t="shared" si="2"/>
        <v>1</v>
      </c>
      <c r="F166" s="155" t="str">
        <f>VLOOKUP(E166,'Radiation Sickness'!$B$5:$F$12,4,TRUE)</f>
        <v>1. Elevated</v>
      </c>
    </row>
    <row r="167" spans="2:6" ht="12.75">
      <c r="B167" s="203"/>
      <c r="C167" s="203"/>
      <c r="D167" s="189">
        <v>0</v>
      </c>
      <c r="E167" s="107">
        <f t="shared" si="2"/>
        <v>1</v>
      </c>
      <c r="F167" s="155" t="str">
        <f>VLOOKUP(E167,'Radiation Sickness'!$B$5:$F$12,4,TRUE)</f>
        <v>1. Elevated</v>
      </c>
    </row>
    <row r="168" spans="2:6" ht="12.75">
      <c r="B168" s="203"/>
      <c r="C168" s="203"/>
      <c r="D168" s="189">
        <v>0</v>
      </c>
      <c r="E168" s="107">
        <f t="shared" si="2"/>
        <v>1</v>
      </c>
      <c r="F168" s="155" t="str">
        <f>VLOOKUP(E168,'Radiation Sickness'!$B$5:$F$12,4,TRUE)</f>
        <v>1. Elevated</v>
      </c>
    </row>
    <row r="169" spans="2:6" ht="12.75">
      <c r="B169" s="203"/>
      <c r="C169" s="203"/>
      <c r="D169" s="189">
        <v>0</v>
      </c>
      <c r="E169" s="107">
        <f t="shared" si="2"/>
        <v>1</v>
      </c>
      <c r="F169" s="155" t="str">
        <f>VLOOKUP(E169,'Radiation Sickness'!$B$5:$F$12,4,TRUE)</f>
        <v>1. Elevated</v>
      </c>
    </row>
    <row r="170" spans="2:6" ht="12.75">
      <c r="B170" s="203"/>
      <c r="C170" s="203"/>
      <c r="D170" s="189">
        <v>0</v>
      </c>
      <c r="E170" s="107">
        <f t="shared" si="2"/>
        <v>1</v>
      </c>
      <c r="F170" s="155" t="str">
        <f>VLOOKUP(E170,'Radiation Sickness'!$B$5:$F$12,4,TRUE)</f>
        <v>1. Elevated</v>
      </c>
    </row>
    <row r="171" spans="2:6" ht="12.75">
      <c r="B171" s="203"/>
      <c r="C171" s="203"/>
      <c r="D171" s="189">
        <v>0</v>
      </c>
      <c r="E171" s="107">
        <f t="shared" si="2"/>
        <v>1</v>
      </c>
      <c r="F171" s="155" t="str">
        <f>VLOOKUP(E171,'Radiation Sickness'!$B$5:$F$12,4,TRUE)</f>
        <v>1. Elevated</v>
      </c>
    </row>
    <row r="172" spans="2:6" ht="12.75">
      <c r="B172" s="203"/>
      <c r="C172" s="203"/>
      <c r="D172" s="189">
        <v>0</v>
      </c>
      <c r="E172" s="107">
        <f t="shared" si="2"/>
        <v>1</v>
      </c>
      <c r="F172" s="155" t="str">
        <f>VLOOKUP(E172,'Radiation Sickness'!$B$5:$F$12,4,TRUE)</f>
        <v>1. Elevated</v>
      </c>
    </row>
    <row r="173" spans="2:6" ht="12.75">
      <c r="B173" s="203"/>
      <c r="C173" s="203"/>
      <c r="D173" s="189">
        <v>0</v>
      </c>
      <c r="E173" s="107">
        <f t="shared" si="2"/>
        <v>1</v>
      </c>
      <c r="F173" s="155" t="str">
        <f>VLOOKUP(E173,'Radiation Sickness'!$B$5:$F$12,4,TRUE)</f>
        <v>1. Elevated</v>
      </c>
    </row>
    <row r="174" spans="2:6" ht="12.75">
      <c r="B174" s="203"/>
      <c r="C174" s="203"/>
      <c r="D174" s="189">
        <v>0</v>
      </c>
      <c r="E174" s="107">
        <f t="shared" si="2"/>
        <v>1</v>
      </c>
      <c r="F174" s="155" t="str">
        <f>VLOOKUP(E174,'Radiation Sickness'!$B$5:$F$12,4,TRUE)</f>
        <v>1. Elevated</v>
      </c>
    </row>
    <row r="175" spans="2:6" ht="12.75">
      <c r="B175" s="203"/>
      <c r="C175" s="203"/>
      <c r="D175" s="189">
        <v>0</v>
      </c>
      <c r="E175" s="107">
        <f t="shared" si="2"/>
        <v>1</v>
      </c>
      <c r="F175" s="155" t="str">
        <f>VLOOKUP(E175,'Radiation Sickness'!$B$5:$F$12,4,TRUE)</f>
        <v>1. Elevated</v>
      </c>
    </row>
    <row r="176" spans="2:6" ht="12.75">
      <c r="B176" s="203"/>
      <c r="C176" s="203"/>
      <c r="D176" s="189">
        <v>0</v>
      </c>
      <c r="E176" s="107">
        <f t="shared" si="2"/>
        <v>1</v>
      </c>
      <c r="F176" s="155" t="str">
        <f>VLOOKUP(E176,'Radiation Sickness'!$B$5:$F$12,4,TRUE)</f>
        <v>1. Elevated</v>
      </c>
    </row>
    <row r="177" spans="2:6" ht="12.75">
      <c r="B177" s="203"/>
      <c r="C177" s="203"/>
      <c r="D177" s="189">
        <v>0</v>
      </c>
      <c r="E177" s="107">
        <f t="shared" si="2"/>
        <v>1</v>
      </c>
      <c r="F177" s="155" t="str">
        <f>VLOOKUP(E177,'Radiation Sickness'!$B$5:$F$12,4,TRUE)</f>
        <v>1. Elevated</v>
      </c>
    </row>
    <row r="178" spans="2:6" ht="12.75">
      <c r="B178" s="203"/>
      <c r="C178" s="203"/>
      <c r="D178" s="189">
        <v>0</v>
      </c>
      <c r="E178" s="107">
        <f t="shared" si="2"/>
        <v>1</v>
      </c>
      <c r="F178" s="155" t="str">
        <f>VLOOKUP(E178,'Radiation Sickness'!$B$5:$F$12,4,TRUE)</f>
        <v>1. Elevated</v>
      </c>
    </row>
    <row r="179" spans="2:6" ht="12.75">
      <c r="B179" s="203"/>
      <c r="C179" s="203"/>
      <c r="D179" s="189">
        <v>0</v>
      </c>
      <c r="E179" s="107">
        <f t="shared" si="2"/>
        <v>1</v>
      </c>
      <c r="F179" s="155" t="str">
        <f>VLOOKUP(E179,'Radiation Sickness'!$B$5:$F$12,4,TRUE)</f>
        <v>1. Elevated</v>
      </c>
    </row>
    <row r="180" spans="2:6" ht="12.75">
      <c r="B180" s="203"/>
      <c r="C180" s="203"/>
      <c r="D180" s="189">
        <v>0</v>
      </c>
      <c r="E180" s="107">
        <f t="shared" si="2"/>
        <v>1</v>
      </c>
      <c r="F180" s="155" t="str">
        <f>VLOOKUP(E180,'Radiation Sickness'!$B$5:$F$12,4,TRUE)</f>
        <v>1. Elevated</v>
      </c>
    </row>
    <row r="181" spans="2:6" ht="12.75">
      <c r="B181" s="203"/>
      <c r="C181" s="203"/>
      <c r="D181" s="189">
        <v>0</v>
      </c>
      <c r="E181" s="107">
        <f t="shared" si="2"/>
        <v>1</v>
      </c>
      <c r="F181" s="155" t="str">
        <f>VLOOKUP(E181,'Radiation Sickness'!$B$5:$F$12,4,TRUE)</f>
        <v>1. Elevated</v>
      </c>
    </row>
    <row r="182" spans="2:6" ht="12.75">
      <c r="B182" s="203"/>
      <c r="C182" s="203"/>
      <c r="D182" s="189">
        <v>0</v>
      </c>
      <c r="E182" s="107">
        <f t="shared" si="2"/>
        <v>1</v>
      </c>
      <c r="F182" s="155" t="str">
        <f>VLOOKUP(E182,'Radiation Sickness'!$B$5:$F$12,4,TRUE)</f>
        <v>1. Elevated</v>
      </c>
    </row>
    <row r="183" spans="2:6" ht="12.75">
      <c r="B183" s="203"/>
      <c r="C183" s="203"/>
      <c r="D183" s="189">
        <v>0</v>
      </c>
      <c r="E183" s="107">
        <f t="shared" si="2"/>
        <v>1</v>
      </c>
      <c r="F183" s="155" t="str">
        <f>VLOOKUP(E183,'Radiation Sickness'!$B$5:$F$12,4,TRUE)</f>
        <v>1. Elevated</v>
      </c>
    </row>
    <row r="184" spans="2:6" ht="12.75">
      <c r="B184" s="203"/>
      <c r="C184" s="203"/>
      <c r="D184" s="189">
        <v>0</v>
      </c>
      <c r="E184" s="107">
        <f t="shared" si="2"/>
        <v>1</v>
      </c>
      <c r="F184" s="155" t="str">
        <f>VLOOKUP(E184,'Radiation Sickness'!$B$5:$F$12,4,TRUE)</f>
        <v>1. Elevated</v>
      </c>
    </row>
    <row r="185" spans="2:6" ht="12.75">
      <c r="B185" s="203"/>
      <c r="C185" s="203"/>
      <c r="D185" s="189">
        <v>0</v>
      </c>
      <c r="E185" s="107">
        <f t="shared" si="2"/>
        <v>1</v>
      </c>
      <c r="F185" s="155" t="str">
        <f>VLOOKUP(E185,'Radiation Sickness'!$B$5:$F$12,4,TRUE)</f>
        <v>1. Elevated</v>
      </c>
    </row>
    <row r="186" spans="2:6" ht="12.75">
      <c r="B186" s="203"/>
      <c r="C186" s="203"/>
      <c r="D186" s="189">
        <v>0</v>
      </c>
      <c r="E186" s="107">
        <f t="shared" si="2"/>
        <v>1</v>
      </c>
      <c r="F186" s="155" t="str">
        <f>VLOOKUP(E186,'Radiation Sickness'!$B$5:$F$12,4,TRUE)</f>
        <v>1. Elevated</v>
      </c>
    </row>
    <row r="187" spans="2:6" ht="12.75">
      <c r="B187" s="203"/>
      <c r="C187" s="203"/>
      <c r="D187" s="189">
        <v>0</v>
      </c>
      <c r="E187" s="107">
        <f t="shared" si="2"/>
        <v>1</v>
      </c>
      <c r="F187" s="155" t="str">
        <f>VLOOKUP(E187,'Radiation Sickness'!$B$5:$F$12,4,TRUE)</f>
        <v>1. Elevated</v>
      </c>
    </row>
    <row r="188" spans="2:6" ht="12.75">
      <c r="B188" s="203"/>
      <c r="C188" s="203"/>
      <c r="D188" s="189">
        <v>0</v>
      </c>
      <c r="E188" s="107">
        <f t="shared" si="2"/>
        <v>1</v>
      </c>
      <c r="F188" s="155" t="str">
        <f>VLOOKUP(E188,'Radiation Sickness'!$B$5:$F$12,4,TRUE)</f>
        <v>1. Elevated</v>
      </c>
    </row>
    <row r="189" spans="2:6" ht="12.75">
      <c r="B189" s="203"/>
      <c r="C189" s="203"/>
      <c r="D189" s="189">
        <v>0</v>
      </c>
      <c r="E189" s="107">
        <f t="shared" si="2"/>
        <v>1</v>
      </c>
      <c r="F189" s="155" t="str">
        <f>VLOOKUP(E189,'Radiation Sickness'!$B$5:$F$12,4,TRUE)</f>
        <v>1. Elevated</v>
      </c>
    </row>
    <row r="190" spans="2:6" ht="12.75">
      <c r="B190" s="203"/>
      <c r="C190" s="203"/>
      <c r="D190" s="189">
        <v>0</v>
      </c>
      <c r="E190" s="107">
        <f t="shared" si="2"/>
        <v>1</v>
      </c>
      <c r="F190" s="155" t="str">
        <f>VLOOKUP(E190,'Radiation Sickness'!$B$5:$F$12,4,TRUE)</f>
        <v>1. Elevated</v>
      </c>
    </row>
    <row r="191" spans="2:6" ht="12.75">
      <c r="B191" s="203"/>
      <c r="C191" s="203"/>
      <c r="D191" s="189">
        <v>0</v>
      </c>
      <c r="E191" s="107">
        <f t="shared" si="2"/>
        <v>1</v>
      </c>
      <c r="F191" s="155" t="str">
        <f>VLOOKUP(E191,'Radiation Sickness'!$B$5:$F$12,4,TRUE)</f>
        <v>1. Elevated</v>
      </c>
    </row>
    <row r="192" spans="2:6" ht="12.75">
      <c r="B192" s="203"/>
      <c r="C192" s="203"/>
      <c r="D192" s="189">
        <v>0</v>
      </c>
      <c r="E192" s="107">
        <f t="shared" si="2"/>
        <v>1</v>
      </c>
      <c r="F192" s="155" t="str">
        <f>VLOOKUP(E192,'Radiation Sickness'!$B$5:$F$12,4,TRUE)</f>
        <v>1. Elevated</v>
      </c>
    </row>
    <row r="193" spans="2:6" ht="12.75">
      <c r="B193" s="203"/>
      <c r="C193" s="203"/>
      <c r="D193" s="189">
        <v>0</v>
      </c>
      <c r="E193" s="107">
        <f t="shared" si="2"/>
        <v>1</v>
      </c>
      <c r="F193" s="155" t="str">
        <f>VLOOKUP(E193,'Radiation Sickness'!$B$5:$F$12,4,TRUE)</f>
        <v>1. Elevated</v>
      </c>
    </row>
    <row r="194" spans="2:6" ht="12.75">
      <c r="B194" s="203"/>
      <c r="C194" s="203"/>
      <c r="D194" s="189">
        <v>0</v>
      </c>
      <c r="E194" s="107">
        <f t="shared" si="2"/>
        <v>1</v>
      </c>
      <c r="F194" s="155" t="str">
        <f>VLOOKUP(E194,'Radiation Sickness'!$B$5:$F$12,4,TRUE)</f>
        <v>1. Elevated</v>
      </c>
    </row>
    <row r="195" spans="2:6" ht="12.75">
      <c r="B195" s="203"/>
      <c r="C195" s="203"/>
      <c r="D195" s="189">
        <v>0</v>
      </c>
      <c r="E195" s="107">
        <f t="shared" si="2"/>
        <v>1</v>
      </c>
      <c r="F195" s="155" t="str">
        <f>VLOOKUP(E195,'Radiation Sickness'!$B$5:$F$12,4,TRUE)</f>
        <v>1. Elevated</v>
      </c>
    </row>
    <row r="196" spans="2:6" ht="12.75">
      <c r="B196" s="203"/>
      <c r="C196" s="203"/>
      <c r="D196" s="189">
        <v>0</v>
      </c>
      <c r="E196" s="107">
        <f t="shared" si="2"/>
        <v>1</v>
      </c>
      <c r="F196" s="155" t="str">
        <f>VLOOKUP(E196,'Radiation Sickness'!$B$5:$F$12,4,TRUE)</f>
        <v>1. Elevated</v>
      </c>
    </row>
    <row r="197" spans="2:6" ht="12.75">
      <c r="B197" s="203"/>
      <c r="C197" s="203"/>
      <c r="D197" s="189">
        <v>0</v>
      </c>
      <c r="E197" s="107">
        <f t="shared" si="2"/>
        <v>1</v>
      </c>
      <c r="F197" s="155" t="str">
        <f>VLOOKUP(E197,'Radiation Sickness'!$B$5:$F$12,4,TRUE)</f>
        <v>1. Elevated</v>
      </c>
    </row>
    <row r="198" spans="2:6" ht="12.75">
      <c r="B198" s="203"/>
      <c r="C198" s="203"/>
      <c r="D198" s="189">
        <v>0</v>
      </c>
      <c r="E198" s="107">
        <f t="shared" si="2"/>
        <v>1</v>
      </c>
      <c r="F198" s="155" t="str">
        <f>VLOOKUP(E198,'Radiation Sickness'!$B$5:$F$12,4,TRUE)</f>
        <v>1. Elevated</v>
      </c>
    </row>
    <row r="199" spans="2:6" ht="12.75">
      <c r="B199" s="203"/>
      <c r="C199" s="203"/>
      <c r="D199" s="189">
        <v>0</v>
      </c>
      <c r="E199" s="107">
        <f t="shared" si="2"/>
        <v>1</v>
      </c>
      <c r="F199" s="155" t="str">
        <f>VLOOKUP(E199,'Radiation Sickness'!$B$5:$F$12,4,TRUE)</f>
        <v>1. Elevated</v>
      </c>
    </row>
    <row r="200" spans="2:6" ht="12.75">
      <c r="B200" s="203"/>
      <c r="C200" s="203"/>
      <c r="D200" s="189">
        <v>0</v>
      </c>
      <c r="E200" s="107">
        <f t="shared" si="2"/>
        <v>1</v>
      </c>
      <c r="F200" s="155" t="str">
        <f>VLOOKUP(E200,'Radiation Sickness'!$B$5:$F$12,4,TRUE)</f>
        <v>1. Elevated</v>
      </c>
    </row>
    <row r="201" spans="2:6" ht="12.75">
      <c r="B201" s="203"/>
      <c r="C201" s="203"/>
      <c r="D201" s="189">
        <v>0</v>
      </c>
      <c r="E201" s="107">
        <f t="shared" si="2"/>
        <v>1</v>
      </c>
      <c r="F201" s="155" t="str">
        <f>VLOOKUP(E201,'Radiation Sickness'!$B$5:$F$12,4,TRUE)</f>
        <v>1. Elevated</v>
      </c>
    </row>
    <row r="202" spans="2:6" ht="12.75">
      <c r="B202" s="203"/>
      <c r="C202" s="203"/>
      <c r="D202" s="189">
        <v>0</v>
      </c>
      <c r="E202" s="107">
        <f aca="true" t="shared" si="3" ref="E202:E241">E201+D202</f>
        <v>1</v>
      </c>
      <c r="F202" s="155" t="str">
        <f>VLOOKUP(E202,'Radiation Sickness'!$B$5:$F$12,4,TRUE)</f>
        <v>1. Elevated</v>
      </c>
    </row>
    <row r="203" spans="2:6" ht="12.75">
      <c r="B203" s="203"/>
      <c r="C203" s="203"/>
      <c r="D203" s="189">
        <v>0</v>
      </c>
      <c r="E203" s="107">
        <f t="shared" si="3"/>
        <v>1</v>
      </c>
      <c r="F203" s="155" t="str">
        <f>VLOOKUP(E203,'Radiation Sickness'!$B$5:$F$12,4,TRUE)</f>
        <v>1. Elevated</v>
      </c>
    </row>
    <row r="204" spans="2:6" ht="12.75">
      <c r="B204" s="203"/>
      <c r="C204" s="203"/>
      <c r="D204" s="189">
        <v>0</v>
      </c>
      <c r="E204" s="107">
        <f t="shared" si="3"/>
        <v>1</v>
      </c>
      <c r="F204" s="155" t="str">
        <f>VLOOKUP(E204,'Radiation Sickness'!$B$5:$F$12,4,TRUE)</f>
        <v>1. Elevated</v>
      </c>
    </row>
    <row r="205" spans="2:6" ht="12.75">
      <c r="B205" s="203"/>
      <c r="C205" s="203"/>
      <c r="D205" s="189">
        <v>0</v>
      </c>
      <c r="E205" s="107">
        <f t="shared" si="3"/>
        <v>1</v>
      </c>
      <c r="F205" s="155" t="str">
        <f>VLOOKUP(E205,'Radiation Sickness'!$B$5:$F$12,4,TRUE)</f>
        <v>1. Elevated</v>
      </c>
    </row>
    <row r="206" spans="2:6" ht="12.75">
      <c r="B206" s="203"/>
      <c r="C206" s="203"/>
      <c r="D206" s="189">
        <v>0</v>
      </c>
      <c r="E206" s="107">
        <f t="shared" si="3"/>
        <v>1</v>
      </c>
      <c r="F206" s="155" t="str">
        <f>VLOOKUP(E206,'Radiation Sickness'!$B$5:$F$12,4,TRUE)</f>
        <v>1. Elevated</v>
      </c>
    </row>
    <row r="207" spans="2:6" ht="12.75">
      <c r="B207" s="203"/>
      <c r="C207" s="203"/>
      <c r="D207" s="189">
        <v>0</v>
      </c>
      <c r="E207" s="107">
        <f t="shared" si="3"/>
        <v>1</v>
      </c>
      <c r="F207" s="155" t="str">
        <f>VLOOKUP(E207,'Radiation Sickness'!$B$5:$F$12,4,TRUE)</f>
        <v>1. Elevated</v>
      </c>
    </row>
    <row r="208" spans="2:6" ht="12.75">
      <c r="B208" s="203"/>
      <c r="C208" s="203"/>
      <c r="D208" s="189">
        <v>0</v>
      </c>
      <c r="E208" s="107">
        <f t="shared" si="3"/>
        <v>1</v>
      </c>
      <c r="F208" s="155" t="str">
        <f>VLOOKUP(E208,'Radiation Sickness'!$B$5:$F$12,4,TRUE)</f>
        <v>1. Elevated</v>
      </c>
    </row>
    <row r="209" spans="2:6" ht="12.75">
      <c r="B209" s="203"/>
      <c r="C209" s="203"/>
      <c r="D209" s="189">
        <v>0</v>
      </c>
      <c r="E209" s="107">
        <f aca="true" t="shared" si="4" ref="E209:E223">E208+D209</f>
        <v>1</v>
      </c>
      <c r="F209" s="155" t="str">
        <f>VLOOKUP(E209,'Radiation Sickness'!$B$5:$F$12,4,TRUE)</f>
        <v>1. Elevated</v>
      </c>
    </row>
    <row r="210" spans="2:6" ht="12.75">
      <c r="B210" s="203"/>
      <c r="C210" s="203"/>
      <c r="D210" s="189">
        <v>0</v>
      </c>
      <c r="E210" s="107">
        <f t="shared" si="4"/>
        <v>1</v>
      </c>
      <c r="F210" s="155" t="str">
        <f>VLOOKUP(E210,'Radiation Sickness'!$B$5:$F$12,4,TRUE)</f>
        <v>1. Elevated</v>
      </c>
    </row>
    <row r="211" spans="2:6" ht="12.75">
      <c r="B211" s="203"/>
      <c r="C211" s="203"/>
      <c r="D211" s="189">
        <v>0</v>
      </c>
      <c r="E211" s="107">
        <f t="shared" si="4"/>
        <v>1</v>
      </c>
      <c r="F211" s="155" t="str">
        <f>VLOOKUP(E211,'Radiation Sickness'!$B$5:$F$12,4,TRUE)</f>
        <v>1. Elevated</v>
      </c>
    </row>
    <row r="212" spans="2:6" ht="12.75">
      <c r="B212" s="203"/>
      <c r="C212" s="203"/>
      <c r="D212" s="189">
        <v>0</v>
      </c>
      <c r="E212" s="107">
        <f t="shared" si="4"/>
        <v>1</v>
      </c>
      <c r="F212" s="155" t="str">
        <f>VLOOKUP(E212,'Radiation Sickness'!$B$5:$F$12,4,TRUE)</f>
        <v>1. Elevated</v>
      </c>
    </row>
    <row r="213" spans="2:6" ht="12.75">
      <c r="B213" s="203"/>
      <c r="C213" s="203"/>
      <c r="D213" s="189">
        <v>0</v>
      </c>
      <c r="E213" s="107">
        <f t="shared" si="4"/>
        <v>1</v>
      </c>
      <c r="F213" s="155" t="str">
        <f>VLOOKUP(E213,'Radiation Sickness'!$B$5:$F$12,4,TRUE)</f>
        <v>1. Elevated</v>
      </c>
    </row>
    <row r="214" spans="2:6" ht="12.75">
      <c r="B214" s="203"/>
      <c r="C214" s="203"/>
      <c r="D214" s="189">
        <v>0</v>
      </c>
      <c r="E214" s="107">
        <f t="shared" si="4"/>
        <v>1</v>
      </c>
      <c r="F214" s="155" t="str">
        <f>VLOOKUP(E214,'Radiation Sickness'!$B$5:$F$12,4,TRUE)</f>
        <v>1. Elevated</v>
      </c>
    </row>
    <row r="215" spans="2:6" ht="12.75">
      <c r="B215" s="203"/>
      <c r="C215" s="203"/>
      <c r="D215" s="189">
        <v>0</v>
      </c>
      <c r="E215" s="107">
        <f t="shared" si="4"/>
        <v>1</v>
      </c>
      <c r="F215" s="155" t="str">
        <f>VLOOKUP(E215,'Radiation Sickness'!$B$5:$F$12,4,TRUE)</f>
        <v>1. Elevated</v>
      </c>
    </row>
    <row r="216" spans="2:6" ht="12.75">
      <c r="B216" s="203"/>
      <c r="C216" s="203"/>
      <c r="D216" s="189">
        <v>0</v>
      </c>
      <c r="E216" s="107">
        <f t="shared" si="4"/>
        <v>1</v>
      </c>
      <c r="F216" s="155" t="str">
        <f>VLOOKUP(E216,'Radiation Sickness'!$B$5:$F$12,4,TRUE)</f>
        <v>1. Elevated</v>
      </c>
    </row>
    <row r="217" spans="2:6" ht="12.75">
      <c r="B217" s="203"/>
      <c r="C217" s="203"/>
      <c r="D217" s="189">
        <v>0</v>
      </c>
      <c r="E217" s="107">
        <f t="shared" si="4"/>
        <v>1</v>
      </c>
      <c r="F217" s="155" t="str">
        <f>VLOOKUP(E217,'Radiation Sickness'!$B$5:$F$12,4,TRUE)</f>
        <v>1. Elevated</v>
      </c>
    </row>
    <row r="218" spans="2:6" ht="12.75">
      <c r="B218" s="203"/>
      <c r="C218" s="203"/>
      <c r="D218" s="189">
        <v>0</v>
      </c>
      <c r="E218" s="107">
        <f t="shared" si="4"/>
        <v>1</v>
      </c>
      <c r="F218" s="155" t="str">
        <f>VLOOKUP(E218,'Radiation Sickness'!$B$5:$F$12,4,TRUE)</f>
        <v>1. Elevated</v>
      </c>
    </row>
    <row r="219" spans="2:6" ht="12.75">
      <c r="B219" s="203"/>
      <c r="C219" s="203"/>
      <c r="D219" s="189">
        <v>0</v>
      </c>
      <c r="E219" s="107">
        <f t="shared" si="4"/>
        <v>1</v>
      </c>
      <c r="F219" s="155" t="str">
        <f>VLOOKUP(E219,'Radiation Sickness'!$B$5:$F$12,4,TRUE)</f>
        <v>1. Elevated</v>
      </c>
    </row>
    <row r="220" spans="2:6" ht="12.75">
      <c r="B220" s="203"/>
      <c r="C220" s="203"/>
      <c r="D220" s="189">
        <v>0</v>
      </c>
      <c r="E220" s="107">
        <f t="shared" si="4"/>
        <v>1</v>
      </c>
      <c r="F220" s="155" t="str">
        <f>VLOOKUP(E220,'Radiation Sickness'!$B$5:$F$12,4,TRUE)</f>
        <v>1. Elevated</v>
      </c>
    </row>
    <row r="221" spans="2:6" ht="12.75">
      <c r="B221" s="203"/>
      <c r="C221" s="203"/>
      <c r="D221" s="189">
        <v>0</v>
      </c>
      <c r="E221" s="107">
        <f t="shared" si="4"/>
        <v>1</v>
      </c>
      <c r="F221" s="155" t="str">
        <f>VLOOKUP(E221,'Radiation Sickness'!$B$5:$F$12,4,TRUE)</f>
        <v>1. Elevated</v>
      </c>
    </row>
    <row r="222" spans="2:6" ht="12.75">
      <c r="B222" s="203"/>
      <c r="C222" s="203"/>
      <c r="D222" s="189">
        <v>0</v>
      </c>
      <c r="E222" s="107">
        <f t="shared" si="4"/>
        <v>1</v>
      </c>
      <c r="F222" s="155" t="str">
        <f>VLOOKUP(E222,'Radiation Sickness'!$B$5:$F$12,4,TRUE)</f>
        <v>1. Elevated</v>
      </c>
    </row>
    <row r="223" spans="2:6" ht="12.75">
      <c r="B223" s="203"/>
      <c r="C223" s="203"/>
      <c r="D223" s="189">
        <v>0</v>
      </c>
      <c r="E223" s="107">
        <f t="shared" si="4"/>
        <v>1</v>
      </c>
      <c r="F223" s="155" t="str">
        <f>VLOOKUP(E223,'Radiation Sickness'!$B$5:$F$12,4,TRUE)</f>
        <v>1. Elevated</v>
      </c>
    </row>
    <row r="224" spans="2:6" ht="12.75">
      <c r="B224" s="203"/>
      <c r="C224" s="203"/>
      <c r="D224" s="189">
        <v>0</v>
      </c>
      <c r="E224" s="107">
        <f t="shared" si="3"/>
        <v>1</v>
      </c>
      <c r="F224" s="155" t="str">
        <f>VLOOKUP(E224,'Radiation Sickness'!$B$5:$F$12,4,TRUE)</f>
        <v>1. Elevated</v>
      </c>
    </row>
    <row r="225" spans="2:6" ht="12.75">
      <c r="B225" s="203"/>
      <c r="C225" s="203"/>
      <c r="D225" s="189">
        <v>0</v>
      </c>
      <c r="E225" s="107">
        <f t="shared" si="3"/>
        <v>1</v>
      </c>
      <c r="F225" s="155" t="str">
        <f>VLOOKUP(E225,'Radiation Sickness'!$B$5:$F$12,4,TRUE)</f>
        <v>1. Elevated</v>
      </c>
    </row>
    <row r="226" spans="2:6" ht="12.75">
      <c r="B226" s="203"/>
      <c r="C226" s="203"/>
      <c r="D226" s="189">
        <v>0</v>
      </c>
      <c r="E226" s="107">
        <f t="shared" si="3"/>
        <v>1</v>
      </c>
      <c r="F226" s="155" t="str">
        <f>VLOOKUP(E226,'Radiation Sickness'!$B$5:$F$12,4,TRUE)</f>
        <v>1. Elevated</v>
      </c>
    </row>
    <row r="227" spans="2:6" ht="12.75">
      <c r="B227" s="203"/>
      <c r="C227" s="203"/>
      <c r="D227" s="189">
        <v>0</v>
      </c>
      <c r="E227" s="107">
        <f t="shared" si="3"/>
        <v>1</v>
      </c>
      <c r="F227" s="155" t="str">
        <f>VLOOKUP(E227,'Radiation Sickness'!$B$5:$F$12,4,TRUE)</f>
        <v>1. Elevated</v>
      </c>
    </row>
    <row r="228" spans="2:6" ht="12.75">
      <c r="B228" s="203"/>
      <c r="C228" s="203"/>
      <c r="D228" s="189">
        <v>0</v>
      </c>
      <c r="E228" s="107">
        <f t="shared" si="3"/>
        <v>1</v>
      </c>
      <c r="F228" s="155" t="str">
        <f>VLOOKUP(E228,'Radiation Sickness'!$B$5:$F$12,4,TRUE)</f>
        <v>1. Elevated</v>
      </c>
    </row>
    <row r="229" spans="2:6" ht="12.75">
      <c r="B229" s="203"/>
      <c r="C229" s="203"/>
      <c r="D229" s="189">
        <v>0</v>
      </c>
      <c r="E229" s="107">
        <f t="shared" si="3"/>
        <v>1</v>
      </c>
      <c r="F229" s="155" t="str">
        <f>VLOOKUP(E229,'Radiation Sickness'!$B$5:$F$12,4,TRUE)</f>
        <v>1. Elevated</v>
      </c>
    </row>
    <row r="230" spans="2:6" ht="12.75">
      <c r="B230" s="203"/>
      <c r="C230" s="203"/>
      <c r="D230" s="189">
        <v>0</v>
      </c>
      <c r="E230" s="107">
        <f t="shared" si="3"/>
        <v>1</v>
      </c>
      <c r="F230" s="155" t="str">
        <f>VLOOKUP(E230,'Radiation Sickness'!$B$5:$F$12,4,TRUE)</f>
        <v>1. Elevated</v>
      </c>
    </row>
    <row r="231" spans="2:6" ht="12.75">
      <c r="B231" s="203"/>
      <c r="C231" s="203"/>
      <c r="D231" s="189">
        <v>0</v>
      </c>
      <c r="E231" s="107">
        <f t="shared" si="3"/>
        <v>1</v>
      </c>
      <c r="F231" s="155" t="str">
        <f>VLOOKUP(E231,'Radiation Sickness'!$B$5:$F$12,4,TRUE)</f>
        <v>1. Elevated</v>
      </c>
    </row>
    <row r="232" spans="2:6" ht="12.75">
      <c r="B232" s="203"/>
      <c r="C232" s="203"/>
      <c r="D232" s="189">
        <v>0</v>
      </c>
      <c r="E232" s="107">
        <f t="shared" si="3"/>
        <v>1</v>
      </c>
      <c r="F232" s="155" t="str">
        <f>VLOOKUP(E232,'Radiation Sickness'!$B$5:$F$12,4,TRUE)</f>
        <v>1. Elevated</v>
      </c>
    </row>
    <row r="233" spans="2:6" ht="12.75">
      <c r="B233" s="203"/>
      <c r="C233" s="203"/>
      <c r="D233" s="189">
        <v>0</v>
      </c>
      <c r="E233" s="107">
        <f t="shared" si="3"/>
        <v>1</v>
      </c>
      <c r="F233" s="155" t="str">
        <f>VLOOKUP(E233,'Radiation Sickness'!$B$5:$F$12,4,TRUE)</f>
        <v>1. Elevated</v>
      </c>
    </row>
    <row r="234" spans="2:6" ht="12.75">
      <c r="B234" s="203"/>
      <c r="C234" s="203"/>
      <c r="D234" s="189">
        <v>0</v>
      </c>
      <c r="E234" s="107">
        <f t="shared" si="3"/>
        <v>1</v>
      </c>
      <c r="F234" s="155" t="str">
        <f>VLOOKUP(E234,'Radiation Sickness'!$B$5:$F$12,4,TRUE)</f>
        <v>1. Elevated</v>
      </c>
    </row>
    <row r="235" spans="2:6" ht="12.75">
      <c r="B235" s="203"/>
      <c r="C235" s="203"/>
      <c r="D235" s="189">
        <v>0</v>
      </c>
      <c r="E235" s="107">
        <f t="shared" si="3"/>
        <v>1</v>
      </c>
      <c r="F235" s="155" t="str">
        <f>VLOOKUP(E235,'Radiation Sickness'!$B$5:$F$12,4,TRUE)</f>
        <v>1. Elevated</v>
      </c>
    </row>
    <row r="236" spans="2:6" ht="12.75">
      <c r="B236" s="203"/>
      <c r="C236" s="203"/>
      <c r="D236" s="189">
        <v>0</v>
      </c>
      <c r="E236" s="107">
        <f t="shared" si="3"/>
        <v>1</v>
      </c>
      <c r="F236" s="155" t="str">
        <f>VLOOKUP(E236,'Radiation Sickness'!$B$5:$F$12,4,TRUE)</f>
        <v>1. Elevated</v>
      </c>
    </row>
    <row r="237" spans="2:6" ht="12.75">
      <c r="B237" s="203"/>
      <c r="C237" s="203"/>
      <c r="D237" s="189">
        <v>0</v>
      </c>
      <c r="E237" s="107">
        <f t="shared" si="3"/>
        <v>1</v>
      </c>
      <c r="F237" s="155" t="str">
        <f>VLOOKUP(E237,'Radiation Sickness'!$B$5:$F$12,4,TRUE)</f>
        <v>1. Elevated</v>
      </c>
    </row>
    <row r="238" spans="2:6" ht="12.75">
      <c r="B238" s="203"/>
      <c r="C238" s="203"/>
      <c r="D238" s="189">
        <v>0</v>
      </c>
      <c r="E238" s="107">
        <f t="shared" si="3"/>
        <v>1</v>
      </c>
      <c r="F238" s="155" t="str">
        <f>VLOOKUP(E238,'Radiation Sickness'!$B$5:$F$12,4,TRUE)</f>
        <v>1. Elevated</v>
      </c>
    </row>
    <row r="239" spans="2:6" ht="12.75">
      <c r="B239" s="203"/>
      <c r="C239" s="203"/>
      <c r="D239" s="189">
        <v>0</v>
      </c>
      <c r="E239" s="107">
        <f t="shared" si="3"/>
        <v>1</v>
      </c>
      <c r="F239" s="155" t="str">
        <f>VLOOKUP(E239,'Radiation Sickness'!$B$5:$F$12,4,TRUE)</f>
        <v>1. Elevated</v>
      </c>
    </row>
    <row r="240" spans="2:6" ht="12.75">
      <c r="B240" s="203"/>
      <c r="C240" s="203"/>
      <c r="D240" s="189">
        <v>0</v>
      </c>
      <c r="E240" s="107">
        <f t="shared" si="3"/>
        <v>1</v>
      </c>
      <c r="F240" s="155" t="str">
        <f>VLOOKUP(E240,'Radiation Sickness'!$B$5:$F$12,4,TRUE)</f>
        <v>1. Elevated</v>
      </c>
    </row>
    <row r="241" spans="2:6" ht="12.75">
      <c r="B241" s="203"/>
      <c r="C241" s="203"/>
      <c r="D241" s="189">
        <v>0</v>
      </c>
      <c r="E241" s="107">
        <f t="shared" si="3"/>
        <v>1</v>
      </c>
      <c r="F241" s="155" t="str">
        <f>VLOOKUP(E241,'Radiation Sickness'!$B$5:$F$12,4,TRUE)</f>
        <v>1. Elevated</v>
      </c>
    </row>
    <row r="242" spans="2:6" ht="12.75">
      <c r="B242" s="203"/>
      <c r="C242" s="203"/>
      <c r="D242" s="189">
        <v>0</v>
      </c>
      <c r="E242" s="107">
        <f aca="true" t="shared" si="5" ref="E242:E250">E241+D242</f>
        <v>1</v>
      </c>
      <c r="F242" s="155" t="str">
        <f>VLOOKUP(E242,'Radiation Sickness'!$B$5:$F$12,4,TRUE)</f>
        <v>1. Elevated</v>
      </c>
    </row>
    <row r="243" spans="2:6" ht="12.75">
      <c r="B243" s="203"/>
      <c r="C243" s="203"/>
      <c r="D243" s="189">
        <v>0</v>
      </c>
      <c r="E243" s="107">
        <f t="shared" si="5"/>
        <v>1</v>
      </c>
      <c r="F243" s="155" t="str">
        <f>VLOOKUP(E243,'Radiation Sickness'!$B$5:$F$12,4,TRUE)</f>
        <v>1. Elevated</v>
      </c>
    </row>
    <row r="244" spans="2:6" ht="12.75">
      <c r="B244" s="203"/>
      <c r="C244" s="203"/>
      <c r="D244" s="189">
        <v>0</v>
      </c>
      <c r="E244" s="107">
        <f t="shared" si="5"/>
        <v>1</v>
      </c>
      <c r="F244" s="155" t="str">
        <f>VLOOKUP(E244,'Radiation Sickness'!$B$5:$F$12,4,TRUE)</f>
        <v>1. Elevated</v>
      </c>
    </row>
    <row r="245" spans="2:6" ht="12.75">
      <c r="B245" s="203"/>
      <c r="C245" s="203"/>
      <c r="D245" s="189">
        <v>0</v>
      </c>
      <c r="E245" s="107">
        <f t="shared" si="5"/>
        <v>1</v>
      </c>
      <c r="F245" s="155" t="str">
        <f>VLOOKUP(E245,'Radiation Sickness'!$B$5:$F$12,4,TRUE)</f>
        <v>1. Elevated</v>
      </c>
    </row>
    <row r="246" spans="2:6" ht="12.75">
      <c r="B246" s="203"/>
      <c r="C246" s="203"/>
      <c r="D246" s="189">
        <v>0</v>
      </c>
      <c r="E246" s="107">
        <f t="shared" si="5"/>
        <v>1</v>
      </c>
      <c r="F246" s="155" t="str">
        <f>VLOOKUP(E246,'Radiation Sickness'!$B$5:$F$12,4,TRUE)</f>
        <v>1. Elevated</v>
      </c>
    </row>
    <row r="247" spans="2:6" ht="12.75">
      <c r="B247" s="203"/>
      <c r="C247" s="203"/>
      <c r="D247" s="189">
        <v>0</v>
      </c>
      <c r="E247" s="107">
        <f t="shared" si="5"/>
        <v>1</v>
      </c>
      <c r="F247" s="155" t="str">
        <f>VLOOKUP(E247,'Radiation Sickness'!$B$5:$F$12,4,TRUE)</f>
        <v>1. Elevated</v>
      </c>
    </row>
    <row r="248" spans="2:6" ht="12.75">
      <c r="B248" s="203"/>
      <c r="C248" s="203"/>
      <c r="D248" s="189">
        <v>0</v>
      </c>
      <c r="E248" s="107">
        <f t="shared" si="5"/>
        <v>1</v>
      </c>
      <c r="F248" s="155" t="str">
        <f>VLOOKUP(E248,'Radiation Sickness'!$B$5:$F$12,4,TRUE)</f>
        <v>1. Elevated</v>
      </c>
    </row>
    <row r="249" spans="2:6" ht="12.75">
      <c r="B249" s="203"/>
      <c r="C249" s="203"/>
      <c r="D249" s="189">
        <v>0</v>
      </c>
      <c r="E249" s="107">
        <f t="shared" si="5"/>
        <v>1</v>
      </c>
      <c r="F249" s="155" t="str">
        <f>VLOOKUP(E249,'Radiation Sickness'!$B$5:$F$12,4,TRUE)</f>
        <v>1. Elevated</v>
      </c>
    </row>
    <row r="250" spans="2:6" ht="12.75">
      <c r="B250" s="203"/>
      <c r="C250" s="203"/>
      <c r="D250" s="189">
        <v>0</v>
      </c>
      <c r="E250" s="107">
        <f t="shared" si="5"/>
        <v>1</v>
      </c>
      <c r="F250" s="155" t="str">
        <f>VLOOKUP(E250,'Radiation Sickness'!$B$5:$F$12,4,TRUE)</f>
        <v>1. Elevated</v>
      </c>
    </row>
    <row r="251" ht="12.75">
      <c r="F251" s="155"/>
    </row>
    <row r="252" ht="12.75">
      <c r="F252" s="155"/>
    </row>
    <row r="253" ht="12.75">
      <c r="F253" s="155"/>
    </row>
    <row r="254" ht="12.75">
      <c r="F254" s="155"/>
    </row>
    <row r="255" ht="12.75">
      <c r="F255" s="155"/>
    </row>
    <row r="256" ht="12.75">
      <c r="F256" s="155"/>
    </row>
    <row r="257" ht="12.75">
      <c r="F257" s="155"/>
    </row>
    <row r="258" ht="12.75">
      <c r="F258" s="155"/>
    </row>
    <row r="259" ht="12.75">
      <c r="F259" s="155"/>
    </row>
    <row r="260" ht="12.75">
      <c r="F260" s="155"/>
    </row>
    <row r="261" ht="12.75">
      <c r="F261" s="155"/>
    </row>
  </sheetData>
  <sheetProtection password="A141" sheet="1" objects="1" scenarios="1"/>
  <conditionalFormatting sqref="F9:F250">
    <cfRule type="expression" priority="1" dxfId="2" stopIfTrue="1">
      <formula>LEFT(F9,1)="2"</formula>
    </cfRule>
    <cfRule type="expression" priority="2" dxfId="1" stopIfTrue="1">
      <formula>LEFT(F9,1)="3"</formula>
    </cfRule>
    <cfRule type="expression" priority="3" dxfId="0" stopIfTrue="1">
      <formula>LEFT(F9,1)&gt;="4"</formula>
    </cfRule>
  </conditionalFormatting>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sheetPr codeName="Sheet9"/>
  <dimension ref="A1:G250"/>
  <sheetViews>
    <sheetView zoomScalePageLayoutView="0" workbookViewId="0" topLeftCell="A1">
      <pane ySplit="2865" topLeftCell="A9" activePane="bottomLeft" state="split"/>
      <selection pane="topLeft" activeCell="B3" sqref="B3"/>
      <selection pane="bottomLeft" activeCell="C11" sqref="C11"/>
    </sheetView>
  </sheetViews>
  <sheetFormatPr defaultColWidth="9.140625" defaultRowHeight="12.75"/>
  <cols>
    <col min="1" max="1" width="17.57421875" style="2" customWidth="1"/>
    <col min="2" max="2" width="11.28125" style="2" customWidth="1"/>
    <col min="3" max="3" width="9.140625" style="2" customWidth="1"/>
    <col min="4" max="4" width="11.57421875" style="3" customWidth="1"/>
    <col min="5" max="5" width="9.8515625" style="107" customWidth="1"/>
    <col min="6" max="6" width="26.28125" style="2" bestFit="1" customWidth="1"/>
    <col min="7" max="7" width="47.421875" style="100" customWidth="1"/>
    <col min="8" max="16384" width="9.140625" style="2" customWidth="1"/>
  </cols>
  <sheetData>
    <row r="1" ht="18.75">
      <c r="A1" s="1" t="s">
        <v>133</v>
      </c>
    </row>
    <row r="2" ht="18.75">
      <c r="A2" s="1"/>
    </row>
    <row r="3" spans="1:7" s="97" customFormat="1" ht="22.5">
      <c r="A3" s="97" t="s">
        <v>131</v>
      </c>
      <c r="B3" s="111" t="s">
        <v>51</v>
      </c>
      <c r="D3" s="98"/>
      <c r="E3" s="108" t="s">
        <v>132</v>
      </c>
      <c r="F3" s="99" t="s">
        <v>52</v>
      </c>
      <c r="G3" s="101"/>
    </row>
    <row r="4" spans="1:7" s="96" customFormat="1" ht="18.75">
      <c r="A4" s="1" t="str">
        <f>'Individual Logs'!B7</f>
        <v>Sarah2</v>
      </c>
      <c r="B4" s="1">
        <f>'Individual Logs'!C7</f>
        <v>33</v>
      </c>
      <c r="D4" s="95"/>
      <c r="E4" s="106">
        <f>E52</f>
        <v>1</v>
      </c>
      <c r="F4" s="105" t="str">
        <f>F202</f>
        <v>1. Elevated</v>
      </c>
      <c r="G4" s="102"/>
    </row>
    <row r="6" spans="1:3" ht="12.75">
      <c r="A6" s="2" t="s">
        <v>57</v>
      </c>
      <c r="B6" s="146" t="s">
        <v>164</v>
      </c>
      <c r="C6" s="69"/>
    </row>
    <row r="7" spans="1:7" ht="12.75">
      <c r="A7" s="144">
        <f ca="1">TODAY()</f>
        <v>45037</v>
      </c>
      <c r="B7" s="145">
        <f>DMAX(B9:B227,1,B9:B227)</f>
        <v>0</v>
      </c>
      <c r="C7" s="150" t="e">
        <f>VLOOKUP(B7,B9:C227,2,FALSE)</f>
        <v>#N/A</v>
      </c>
      <c r="D7" s="94"/>
      <c r="E7" s="109" t="s">
        <v>55</v>
      </c>
      <c r="F7" s="66"/>
      <c r="G7" s="103"/>
    </row>
    <row r="8" spans="2:7" ht="12.75">
      <c r="B8" s="62" t="s">
        <v>29</v>
      </c>
      <c r="C8" s="62" t="s">
        <v>30</v>
      </c>
      <c r="D8" s="63" t="s">
        <v>58</v>
      </c>
      <c r="E8" s="110" t="s">
        <v>1</v>
      </c>
      <c r="F8" s="62" t="s">
        <v>52</v>
      </c>
      <c r="G8" s="104" t="s">
        <v>56</v>
      </c>
    </row>
    <row r="9" spans="1:6" ht="12.75">
      <c r="A9" s="46" t="s">
        <v>59</v>
      </c>
      <c r="B9" s="201">
        <v>38100</v>
      </c>
      <c r="C9" s="202">
        <v>0.5833333333333334</v>
      </c>
      <c r="D9" s="189">
        <v>1</v>
      </c>
      <c r="E9" s="107">
        <f>D9</f>
        <v>1</v>
      </c>
      <c r="F9" s="7" t="str">
        <f>VLOOKUP(E9,'Radiation Sickness'!$B$5:$F$12,4,TRUE)</f>
        <v>1. Elevated</v>
      </c>
    </row>
    <row r="10" spans="2:6" ht="12.75">
      <c r="B10" s="201"/>
      <c r="C10" s="202"/>
      <c r="D10" s="189">
        <v>0</v>
      </c>
      <c r="E10" s="107">
        <f aca="true" t="shared" si="0" ref="E10:E73">E9+D10</f>
        <v>1</v>
      </c>
      <c r="F10" s="7" t="str">
        <f>VLOOKUP(E10,'Radiation Sickness'!$B$5:$F$12,4,TRUE)</f>
        <v>1. Elevated</v>
      </c>
    </row>
    <row r="11" spans="2:6" ht="12.75">
      <c r="B11" s="201"/>
      <c r="C11" s="202"/>
      <c r="D11" s="189">
        <v>0</v>
      </c>
      <c r="E11" s="107">
        <f t="shared" si="0"/>
        <v>1</v>
      </c>
      <c r="F11" s="7" t="str">
        <f>VLOOKUP(E11,'Radiation Sickness'!$B$5:$F$12,4,TRUE)</f>
        <v>1. Elevated</v>
      </c>
    </row>
    <row r="12" spans="2:6" ht="12.75">
      <c r="B12" s="201"/>
      <c r="C12" s="202"/>
      <c r="D12" s="189">
        <v>0</v>
      </c>
      <c r="E12" s="107">
        <f t="shared" si="0"/>
        <v>1</v>
      </c>
      <c r="F12" s="7" t="str">
        <f>VLOOKUP(E12,'Radiation Sickness'!$B$5:$F$12,4,TRUE)</f>
        <v>1. Elevated</v>
      </c>
    </row>
    <row r="13" spans="2:6" ht="12.75">
      <c r="B13" s="201"/>
      <c r="C13" s="202"/>
      <c r="D13" s="189">
        <v>0</v>
      </c>
      <c r="E13" s="107">
        <f t="shared" si="0"/>
        <v>1</v>
      </c>
      <c r="F13" s="7" t="str">
        <f>VLOOKUP(E13,'Radiation Sickness'!$B$5:$F$12,4,TRUE)</f>
        <v>1. Elevated</v>
      </c>
    </row>
    <row r="14" spans="2:6" ht="12.75">
      <c r="B14" s="201"/>
      <c r="C14" s="202"/>
      <c r="D14" s="189">
        <v>0</v>
      </c>
      <c r="E14" s="107">
        <f t="shared" si="0"/>
        <v>1</v>
      </c>
      <c r="F14" s="7" t="str">
        <f>VLOOKUP(E14,'Radiation Sickness'!$B$5:$F$12,4,TRUE)</f>
        <v>1. Elevated</v>
      </c>
    </row>
    <row r="15" spans="2:6" ht="12.75">
      <c r="B15" s="201"/>
      <c r="C15" s="202"/>
      <c r="D15" s="189">
        <v>0</v>
      </c>
      <c r="E15" s="107">
        <f t="shared" si="0"/>
        <v>1</v>
      </c>
      <c r="F15" s="7" t="str">
        <f>VLOOKUP(E15,'Radiation Sickness'!$B$5:$F$12,4,TRUE)</f>
        <v>1. Elevated</v>
      </c>
    </row>
    <row r="16" spans="2:6" ht="12.75">
      <c r="B16" s="201"/>
      <c r="C16" s="202"/>
      <c r="D16" s="189">
        <v>0</v>
      </c>
      <c r="E16" s="107">
        <f t="shared" si="0"/>
        <v>1</v>
      </c>
      <c r="F16" s="7" t="str">
        <f>VLOOKUP(E16,'Radiation Sickness'!$B$5:$F$12,4,TRUE)</f>
        <v>1. Elevated</v>
      </c>
    </row>
    <row r="17" spans="2:6" ht="12.75">
      <c r="B17" s="203"/>
      <c r="C17" s="203"/>
      <c r="D17" s="189">
        <v>0</v>
      </c>
      <c r="E17" s="107">
        <f t="shared" si="0"/>
        <v>1</v>
      </c>
      <c r="F17" s="7" t="str">
        <f>VLOOKUP(E17,'Radiation Sickness'!$B$5:$F$12,4,TRUE)</f>
        <v>1. Elevated</v>
      </c>
    </row>
    <row r="18" spans="2:6" ht="12.75">
      <c r="B18" s="203"/>
      <c r="C18" s="203"/>
      <c r="D18" s="189">
        <v>0</v>
      </c>
      <c r="E18" s="107">
        <f t="shared" si="0"/>
        <v>1</v>
      </c>
      <c r="F18" s="7" t="str">
        <f>VLOOKUP(E18,'Radiation Sickness'!$B$5:$F$12,4,TRUE)</f>
        <v>1. Elevated</v>
      </c>
    </row>
    <row r="19" spans="2:6" ht="12.75">
      <c r="B19" s="203"/>
      <c r="C19" s="203"/>
      <c r="D19" s="189">
        <v>0</v>
      </c>
      <c r="E19" s="107">
        <f t="shared" si="0"/>
        <v>1</v>
      </c>
      <c r="F19" s="7" t="str">
        <f>VLOOKUP(E19,'Radiation Sickness'!$B$5:$F$12,4,TRUE)</f>
        <v>1. Elevated</v>
      </c>
    </row>
    <row r="20" spans="2:6" ht="12.75">
      <c r="B20" s="203"/>
      <c r="C20" s="203"/>
      <c r="D20" s="189">
        <v>0</v>
      </c>
      <c r="E20" s="107">
        <f t="shared" si="0"/>
        <v>1</v>
      </c>
      <c r="F20" s="7" t="str">
        <f>VLOOKUP(E20,'Radiation Sickness'!$B$5:$F$12,4,TRUE)</f>
        <v>1. Elevated</v>
      </c>
    </row>
    <row r="21" spans="2:6" ht="12.75">
      <c r="B21" s="203"/>
      <c r="C21" s="203"/>
      <c r="D21" s="189">
        <v>0</v>
      </c>
      <c r="E21" s="107">
        <f t="shared" si="0"/>
        <v>1</v>
      </c>
      <c r="F21" s="7" t="str">
        <f>VLOOKUP(E21,'Radiation Sickness'!$B$5:$F$12,4,TRUE)</f>
        <v>1. Elevated</v>
      </c>
    </row>
    <row r="22" spans="2:6" ht="12.75">
      <c r="B22" s="203"/>
      <c r="C22" s="203"/>
      <c r="D22" s="189">
        <v>0</v>
      </c>
      <c r="E22" s="107">
        <f t="shared" si="0"/>
        <v>1</v>
      </c>
      <c r="F22" s="7" t="str">
        <f>VLOOKUP(E22,'Radiation Sickness'!$B$5:$F$12,4,TRUE)</f>
        <v>1. Elevated</v>
      </c>
    </row>
    <row r="23" spans="2:6" ht="12.75">
      <c r="B23" s="203"/>
      <c r="C23" s="203"/>
      <c r="D23" s="189">
        <v>0</v>
      </c>
      <c r="E23" s="107">
        <f t="shared" si="0"/>
        <v>1</v>
      </c>
      <c r="F23" s="7" t="str">
        <f>VLOOKUP(E23,'Radiation Sickness'!$B$5:$F$12,4,TRUE)</f>
        <v>1. Elevated</v>
      </c>
    </row>
    <row r="24" spans="2:6" ht="12.75">
      <c r="B24" s="203"/>
      <c r="C24" s="203"/>
      <c r="D24" s="189">
        <v>0</v>
      </c>
      <c r="E24" s="107">
        <f t="shared" si="0"/>
        <v>1</v>
      </c>
      <c r="F24" s="7" t="str">
        <f>VLOOKUP(E24,'Radiation Sickness'!$B$5:$F$12,4,TRUE)</f>
        <v>1. Elevated</v>
      </c>
    </row>
    <row r="25" spans="2:6" ht="12.75">
      <c r="B25" s="203"/>
      <c r="C25" s="203"/>
      <c r="D25" s="189">
        <v>0</v>
      </c>
      <c r="E25" s="107">
        <f t="shared" si="0"/>
        <v>1</v>
      </c>
      <c r="F25" s="7" t="str">
        <f>VLOOKUP(E25,'Radiation Sickness'!$B$5:$F$12,4,TRUE)</f>
        <v>1. Elevated</v>
      </c>
    </row>
    <row r="26" spans="2:6" ht="12.75">
      <c r="B26" s="203"/>
      <c r="C26" s="203"/>
      <c r="D26" s="189">
        <v>0</v>
      </c>
      <c r="E26" s="107">
        <f t="shared" si="0"/>
        <v>1</v>
      </c>
      <c r="F26" s="7" t="str">
        <f>VLOOKUP(E26,'Radiation Sickness'!$B$5:$F$12,4,TRUE)</f>
        <v>1. Elevated</v>
      </c>
    </row>
    <row r="27" spans="2:6" ht="12.75">
      <c r="B27" s="203"/>
      <c r="C27" s="203"/>
      <c r="D27" s="189">
        <v>0</v>
      </c>
      <c r="E27" s="107">
        <f t="shared" si="0"/>
        <v>1</v>
      </c>
      <c r="F27" s="7" t="str">
        <f>VLOOKUP(E27,'Radiation Sickness'!$B$5:$F$12,4,TRUE)</f>
        <v>1. Elevated</v>
      </c>
    </row>
    <row r="28" spans="2:6" ht="12.75">
      <c r="B28" s="203"/>
      <c r="C28" s="203"/>
      <c r="D28" s="189">
        <v>0</v>
      </c>
      <c r="E28" s="107">
        <f t="shared" si="0"/>
        <v>1</v>
      </c>
      <c r="F28" s="7" t="str">
        <f>VLOOKUP(E28,'Radiation Sickness'!$B$5:$F$12,4,TRUE)</f>
        <v>1. Elevated</v>
      </c>
    </row>
    <row r="29" spans="2:6" ht="12.75">
      <c r="B29" s="203"/>
      <c r="C29" s="203"/>
      <c r="D29" s="189">
        <v>0</v>
      </c>
      <c r="E29" s="107">
        <f t="shared" si="0"/>
        <v>1</v>
      </c>
      <c r="F29" s="7" t="str">
        <f>VLOOKUP(E29,'Radiation Sickness'!$B$5:$F$12,4,TRUE)</f>
        <v>1. Elevated</v>
      </c>
    </row>
    <row r="30" spans="2:6" ht="12.75">
      <c r="B30" s="203"/>
      <c r="C30" s="203"/>
      <c r="D30" s="189">
        <v>0</v>
      </c>
      <c r="E30" s="107">
        <f t="shared" si="0"/>
        <v>1</v>
      </c>
      <c r="F30" s="7" t="str">
        <f>VLOOKUP(E30,'Radiation Sickness'!$B$5:$F$12,4,TRUE)</f>
        <v>1. Elevated</v>
      </c>
    </row>
    <row r="31" spans="2:6" ht="12.75">
      <c r="B31" s="203"/>
      <c r="C31" s="203"/>
      <c r="D31" s="189">
        <v>0</v>
      </c>
      <c r="E31" s="107">
        <f t="shared" si="0"/>
        <v>1</v>
      </c>
      <c r="F31" s="7" t="str">
        <f>VLOOKUP(E31,'Radiation Sickness'!$B$5:$F$12,4,TRUE)</f>
        <v>1. Elevated</v>
      </c>
    </row>
    <row r="32" spans="2:6" ht="12.75">
      <c r="B32" s="203"/>
      <c r="C32" s="203"/>
      <c r="D32" s="189">
        <v>0</v>
      </c>
      <c r="E32" s="107">
        <f t="shared" si="0"/>
        <v>1</v>
      </c>
      <c r="F32" s="7" t="str">
        <f>VLOOKUP(E32,'Radiation Sickness'!$B$5:$F$12,4,TRUE)</f>
        <v>1. Elevated</v>
      </c>
    </row>
    <row r="33" spans="2:6" ht="12.75">
      <c r="B33" s="203"/>
      <c r="C33" s="203"/>
      <c r="D33" s="189">
        <v>0</v>
      </c>
      <c r="E33" s="107">
        <f t="shared" si="0"/>
        <v>1</v>
      </c>
      <c r="F33" s="7" t="str">
        <f>VLOOKUP(E33,'Radiation Sickness'!$B$5:$F$12,4,TRUE)</f>
        <v>1. Elevated</v>
      </c>
    </row>
    <row r="34" spans="2:6" ht="12.75">
      <c r="B34" s="203"/>
      <c r="C34" s="203"/>
      <c r="D34" s="189">
        <v>0</v>
      </c>
      <c r="E34" s="107">
        <f t="shared" si="0"/>
        <v>1</v>
      </c>
      <c r="F34" s="7" t="str">
        <f>VLOOKUP(E34,'Radiation Sickness'!$B$5:$F$12,4,TRUE)</f>
        <v>1. Elevated</v>
      </c>
    </row>
    <row r="35" spans="2:6" ht="12.75">
      <c r="B35" s="203"/>
      <c r="C35" s="203"/>
      <c r="D35" s="189">
        <v>0</v>
      </c>
      <c r="E35" s="107">
        <f t="shared" si="0"/>
        <v>1</v>
      </c>
      <c r="F35" s="7" t="str">
        <f>VLOOKUP(E35,'Radiation Sickness'!$B$5:$F$12,4,TRUE)</f>
        <v>1. Elevated</v>
      </c>
    </row>
    <row r="36" spans="2:6" ht="12.75">
      <c r="B36" s="203"/>
      <c r="C36" s="203"/>
      <c r="D36" s="189">
        <v>0</v>
      </c>
      <c r="E36" s="107">
        <f t="shared" si="0"/>
        <v>1</v>
      </c>
      <c r="F36" s="7" t="str">
        <f>VLOOKUP(E36,'Radiation Sickness'!$B$5:$F$12,4,TRUE)</f>
        <v>1. Elevated</v>
      </c>
    </row>
    <row r="37" spans="2:6" ht="12.75">
      <c r="B37" s="203"/>
      <c r="C37" s="203"/>
      <c r="D37" s="189">
        <v>0</v>
      </c>
      <c r="E37" s="107">
        <f t="shared" si="0"/>
        <v>1</v>
      </c>
      <c r="F37" s="7" t="str">
        <f>VLOOKUP(E37,'Radiation Sickness'!$B$5:$F$12,4,TRUE)</f>
        <v>1. Elevated</v>
      </c>
    </row>
    <row r="38" spans="2:6" ht="12.75">
      <c r="B38" s="203"/>
      <c r="C38" s="203"/>
      <c r="D38" s="189">
        <v>0</v>
      </c>
      <c r="E38" s="107">
        <f t="shared" si="0"/>
        <v>1</v>
      </c>
      <c r="F38" s="7" t="str">
        <f>VLOOKUP(E38,'Radiation Sickness'!$B$5:$F$12,4,TRUE)</f>
        <v>1. Elevated</v>
      </c>
    </row>
    <row r="39" spans="2:6" ht="12.75">
      <c r="B39" s="203"/>
      <c r="C39" s="203"/>
      <c r="D39" s="189">
        <v>0</v>
      </c>
      <c r="E39" s="107">
        <f t="shared" si="0"/>
        <v>1</v>
      </c>
      <c r="F39" s="7" t="str">
        <f>VLOOKUP(E39,'Radiation Sickness'!$B$5:$F$12,4,TRUE)</f>
        <v>1. Elevated</v>
      </c>
    </row>
    <row r="40" spans="2:6" ht="12.75">
      <c r="B40" s="203"/>
      <c r="C40" s="203"/>
      <c r="D40" s="189">
        <v>0</v>
      </c>
      <c r="E40" s="107">
        <f t="shared" si="0"/>
        <v>1</v>
      </c>
      <c r="F40" s="7" t="str">
        <f>VLOOKUP(E40,'Radiation Sickness'!$B$5:$F$12,4,TRUE)</f>
        <v>1. Elevated</v>
      </c>
    </row>
    <row r="41" spans="2:6" ht="12.75">
      <c r="B41" s="203"/>
      <c r="C41" s="203"/>
      <c r="D41" s="189">
        <v>0</v>
      </c>
      <c r="E41" s="107">
        <f t="shared" si="0"/>
        <v>1</v>
      </c>
      <c r="F41" s="7" t="str">
        <f>VLOOKUP(E41,'Radiation Sickness'!$B$5:$F$12,4,TRUE)</f>
        <v>1. Elevated</v>
      </c>
    </row>
    <row r="42" spans="2:6" ht="12.75">
      <c r="B42" s="203"/>
      <c r="C42" s="203"/>
      <c r="D42" s="189">
        <v>0</v>
      </c>
      <c r="E42" s="107">
        <f t="shared" si="0"/>
        <v>1</v>
      </c>
      <c r="F42" s="7" t="str">
        <f>VLOOKUP(E42,'Radiation Sickness'!$B$5:$F$12,4,TRUE)</f>
        <v>1. Elevated</v>
      </c>
    </row>
    <row r="43" spans="2:6" ht="12.75">
      <c r="B43" s="203"/>
      <c r="C43" s="203"/>
      <c r="D43" s="189">
        <v>0</v>
      </c>
      <c r="E43" s="107">
        <f t="shared" si="0"/>
        <v>1</v>
      </c>
      <c r="F43" s="7" t="str">
        <f>VLOOKUP(E43,'Radiation Sickness'!$B$5:$F$12,4,TRUE)</f>
        <v>1. Elevated</v>
      </c>
    </row>
    <row r="44" spans="2:6" ht="12.75">
      <c r="B44" s="203"/>
      <c r="C44" s="203"/>
      <c r="D44" s="189">
        <v>0</v>
      </c>
      <c r="E44" s="107">
        <f t="shared" si="0"/>
        <v>1</v>
      </c>
      <c r="F44" s="7" t="str">
        <f>VLOOKUP(E44,'Radiation Sickness'!$B$5:$F$12,4,TRUE)</f>
        <v>1. Elevated</v>
      </c>
    </row>
    <row r="45" spans="2:6" ht="12.75">
      <c r="B45" s="203"/>
      <c r="C45" s="203"/>
      <c r="D45" s="189">
        <v>0</v>
      </c>
      <c r="E45" s="107">
        <f t="shared" si="0"/>
        <v>1</v>
      </c>
      <c r="F45" s="7" t="str">
        <f>VLOOKUP(E45,'Radiation Sickness'!$B$5:$F$12,4,TRUE)</f>
        <v>1. Elevated</v>
      </c>
    </row>
    <row r="46" spans="2:6" ht="12.75">
      <c r="B46" s="203"/>
      <c r="C46" s="203"/>
      <c r="D46" s="189">
        <v>0</v>
      </c>
      <c r="E46" s="107">
        <f t="shared" si="0"/>
        <v>1</v>
      </c>
      <c r="F46" s="7" t="str">
        <f>VLOOKUP(E46,'Radiation Sickness'!$B$5:$F$12,4,TRUE)</f>
        <v>1. Elevated</v>
      </c>
    </row>
    <row r="47" spans="2:6" ht="12.75">
      <c r="B47" s="203"/>
      <c r="C47" s="203"/>
      <c r="D47" s="189">
        <v>0</v>
      </c>
      <c r="E47" s="107">
        <f t="shared" si="0"/>
        <v>1</v>
      </c>
      <c r="F47" s="7" t="str">
        <f>VLOOKUP(E47,'Radiation Sickness'!$B$5:$F$12,4,TRUE)</f>
        <v>1. Elevated</v>
      </c>
    </row>
    <row r="48" spans="2:6" ht="12.75">
      <c r="B48" s="203"/>
      <c r="C48" s="203"/>
      <c r="D48" s="189">
        <v>0</v>
      </c>
      <c r="E48" s="107">
        <f t="shared" si="0"/>
        <v>1</v>
      </c>
      <c r="F48" s="7" t="str">
        <f>VLOOKUP(E48,'Radiation Sickness'!$B$5:$F$12,4,TRUE)</f>
        <v>1. Elevated</v>
      </c>
    </row>
    <row r="49" spans="2:6" ht="12.75">
      <c r="B49" s="203"/>
      <c r="C49" s="203"/>
      <c r="D49" s="189">
        <v>0</v>
      </c>
      <c r="E49" s="107">
        <f t="shared" si="0"/>
        <v>1</v>
      </c>
      <c r="F49" s="7" t="str">
        <f>VLOOKUP(E49,'Radiation Sickness'!$B$5:$F$12,4,TRUE)</f>
        <v>1. Elevated</v>
      </c>
    </row>
    <row r="50" spans="2:6" ht="12.75">
      <c r="B50" s="203"/>
      <c r="C50" s="203"/>
      <c r="D50" s="189">
        <v>0</v>
      </c>
      <c r="E50" s="107">
        <f t="shared" si="0"/>
        <v>1</v>
      </c>
      <c r="F50" s="7" t="str">
        <f>VLOOKUP(E50,'Radiation Sickness'!$B$5:$F$12,4,TRUE)</f>
        <v>1. Elevated</v>
      </c>
    </row>
    <row r="51" spans="2:6" ht="12.75">
      <c r="B51" s="203"/>
      <c r="C51" s="203"/>
      <c r="D51" s="189">
        <v>0</v>
      </c>
      <c r="E51" s="107">
        <f t="shared" si="0"/>
        <v>1</v>
      </c>
      <c r="F51" s="7" t="str">
        <f>VLOOKUP(E51,'Radiation Sickness'!$B$5:$F$12,4,TRUE)</f>
        <v>1. Elevated</v>
      </c>
    </row>
    <row r="52" spans="2:6" ht="12.75">
      <c r="B52" s="203"/>
      <c r="C52" s="203"/>
      <c r="D52" s="189">
        <v>0</v>
      </c>
      <c r="E52" s="107">
        <f t="shared" si="0"/>
        <v>1</v>
      </c>
      <c r="F52" s="7" t="str">
        <f>VLOOKUP(E52,'Radiation Sickness'!$B$5:$F$12,4,TRUE)</f>
        <v>1. Elevated</v>
      </c>
    </row>
    <row r="53" spans="2:6" ht="12.75">
      <c r="B53" s="203"/>
      <c r="C53" s="203"/>
      <c r="D53" s="189">
        <v>0</v>
      </c>
      <c r="E53" s="107">
        <f t="shared" si="0"/>
        <v>1</v>
      </c>
      <c r="F53" s="7" t="str">
        <f>VLOOKUP(E53,'Radiation Sickness'!$B$5:$F$12,4,TRUE)</f>
        <v>1. Elevated</v>
      </c>
    </row>
    <row r="54" spans="2:6" ht="12.75">
      <c r="B54" s="203"/>
      <c r="C54" s="203"/>
      <c r="D54" s="189">
        <v>0</v>
      </c>
      <c r="E54" s="107">
        <f t="shared" si="0"/>
        <v>1</v>
      </c>
      <c r="F54" s="7" t="str">
        <f>VLOOKUP(E54,'Radiation Sickness'!$B$5:$F$12,4,TRUE)</f>
        <v>1. Elevated</v>
      </c>
    </row>
    <row r="55" spans="2:6" ht="12.75">
      <c r="B55" s="203"/>
      <c r="C55" s="203"/>
      <c r="D55" s="189">
        <v>0</v>
      </c>
      <c r="E55" s="107">
        <f t="shared" si="0"/>
        <v>1</v>
      </c>
      <c r="F55" s="7" t="str">
        <f>VLOOKUP(E55,'Radiation Sickness'!$B$5:$F$12,4,TRUE)</f>
        <v>1. Elevated</v>
      </c>
    </row>
    <row r="56" spans="2:6" ht="12.75">
      <c r="B56" s="203"/>
      <c r="C56" s="203"/>
      <c r="D56" s="189">
        <v>0</v>
      </c>
      <c r="E56" s="107">
        <f t="shared" si="0"/>
        <v>1</v>
      </c>
      <c r="F56" s="7" t="str">
        <f>VLOOKUP(E56,'Radiation Sickness'!$B$5:$F$12,4,TRUE)</f>
        <v>1. Elevated</v>
      </c>
    </row>
    <row r="57" spans="2:6" ht="12.75">
      <c r="B57" s="203"/>
      <c r="C57" s="203"/>
      <c r="D57" s="189">
        <v>0</v>
      </c>
      <c r="E57" s="107">
        <f t="shared" si="0"/>
        <v>1</v>
      </c>
      <c r="F57" s="7" t="str">
        <f>VLOOKUP(E57,'Radiation Sickness'!$B$5:$F$12,4,TRUE)</f>
        <v>1. Elevated</v>
      </c>
    </row>
    <row r="58" spans="2:6" ht="12.75">
      <c r="B58" s="203"/>
      <c r="C58" s="203"/>
      <c r="D58" s="189">
        <v>0</v>
      </c>
      <c r="E58" s="107">
        <f t="shared" si="0"/>
        <v>1</v>
      </c>
      <c r="F58" s="7" t="str">
        <f>VLOOKUP(E58,'Radiation Sickness'!$B$5:$F$12,4,TRUE)</f>
        <v>1. Elevated</v>
      </c>
    </row>
    <row r="59" spans="2:6" ht="12.75">
      <c r="B59" s="203"/>
      <c r="C59" s="203"/>
      <c r="D59" s="189">
        <v>0</v>
      </c>
      <c r="E59" s="107">
        <f t="shared" si="0"/>
        <v>1</v>
      </c>
      <c r="F59" s="7" t="str">
        <f>VLOOKUP(E59,'Radiation Sickness'!$B$5:$F$12,4,TRUE)</f>
        <v>1. Elevated</v>
      </c>
    </row>
    <row r="60" spans="2:6" ht="12.75">
      <c r="B60" s="203"/>
      <c r="C60" s="203"/>
      <c r="D60" s="189">
        <v>0</v>
      </c>
      <c r="E60" s="107">
        <f t="shared" si="0"/>
        <v>1</v>
      </c>
      <c r="F60" s="7" t="str">
        <f>VLOOKUP(E60,'Radiation Sickness'!$B$5:$F$12,4,TRUE)</f>
        <v>1. Elevated</v>
      </c>
    </row>
    <row r="61" spans="2:6" ht="12.75">
      <c r="B61" s="203"/>
      <c r="C61" s="203"/>
      <c r="D61" s="189">
        <v>0</v>
      </c>
      <c r="E61" s="107">
        <f t="shared" si="0"/>
        <v>1</v>
      </c>
      <c r="F61" s="7" t="str">
        <f>VLOOKUP(E61,'Radiation Sickness'!$B$5:$F$12,4,TRUE)</f>
        <v>1. Elevated</v>
      </c>
    </row>
    <row r="62" spans="2:6" ht="12.75">
      <c r="B62" s="203"/>
      <c r="C62" s="203"/>
      <c r="D62" s="189">
        <v>0</v>
      </c>
      <c r="E62" s="107">
        <f t="shared" si="0"/>
        <v>1</v>
      </c>
      <c r="F62" s="7" t="str">
        <f>VLOOKUP(E62,'Radiation Sickness'!$B$5:$F$12,4,TRUE)</f>
        <v>1. Elevated</v>
      </c>
    </row>
    <row r="63" spans="2:6" ht="12.75">
      <c r="B63" s="203"/>
      <c r="C63" s="203"/>
      <c r="D63" s="189">
        <v>0</v>
      </c>
      <c r="E63" s="107">
        <f t="shared" si="0"/>
        <v>1</v>
      </c>
      <c r="F63" s="7" t="str">
        <f>VLOOKUP(E63,'Radiation Sickness'!$B$5:$F$12,4,TRUE)</f>
        <v>1. Elevated</v>
      </c>
    </row>
    <row r="64" spans="2:6" ht="12.75">
      <c r="B64" s="203"/>
      <c r="C64" s="203"/>
      <c r="D64" s="189">
        <v>0</v>
      </c>
      <c r="E64" s="107">
        <f t="shared" si="0"/>
        <v>1</v>
      </c>
      <c r="F64" s="7" t="str">
        <f>VLOOKUP(E64,'Radiation Sickness'!$B$5:$F$12,4,TRUE)</f>
        <v>1. Elevated</v>
      </c>
    </row>
    <row r="65" spans="2:6" ht="12.75">
      <c r="B65" s="203"/>
      <c r="C65" s="203"/>
      <c r="D65" s="189">
        <v>0</v>
      </c>
      <c r="E65" s="107">
        <f t="shared" si="0"/>
        <v>1</v>
      </c>
      <c r="F65" s="7" t="str">
        <f>VLOOKUP(E65,'Radiation Sickness'!$B$5:$F$12,4,TRUE)</f>
        <v>1. Elevated</v>
      </c>
    </row>
    <row r="66" spans="2:6" ht="12.75">
      <c r="B66" s="203"/>
      <c r="C66" s="203"/>
      <c r="D66" s="189">
        <v>0</v>
      </c>
      <c r="E66" s="107">
        <f t="shared" si="0"/>
        <v>1</v>
      </c>
      <c r="F66" s="7" t="str">
        <f>VLOOKUP(E66,'Radiation Sickness'!$B$5:$F$12,4,TRUE)</f>
        <v>1. Elevated</v>
      </c>
    </row>
    <row r="67" spans="2:6" ht="12.75">
      <c r="B67" s="203"/>
      <c r="C67" s="203"/>
      <c r="D67" s="189">
        <v>0</v>
      </c>
      <c r="E67" s="107">
        <f t="shared" si="0"/>
        <v>1</v>
      </c>
      <c r="F67" s="7" t="str">
        <f>VLOOKUP(E67,'Radiation Sickness'!$B$5:$F$12,4,TRUE)</f>
        <v>1. Elevated</v>
      </c>
    </row>
    <row r="68" spans="2:6" ht="12.75">
      <c r="B68" s="203"/>
      <c r="C68" s="203"/>
      <c r="D68" s="189">
        <v>0</v>
      </c>
      <c r="E68" s="107">
        <f t="shared" si="0"/>
        <v>1</v>
      </c>
      <c r="F68" s="7" t="str">
        <f>VLOOKUP(E68,'Radiation Sickness'!$B$5:$F$12,4,TRUE)</f>
        <v>1. Elevated</v>
      </c>
    </row>
    <row r="69" spans="2:6" ht="12.75">
      <c r="B69" s="203"/>
      <c r="C69" s="203"/>
      <c r="D69" s="189">
        <v>0</v>
      </c>
      <c r="E69" s="107">
        <f t="shared" si="0"/>
        <v>1</v>
      </c>
      <c r="F69" s="7" t="str">
        <f>VLOOKUP(E69,'Radiation Sickness'!$B$5:$F$12,4,TRUE)</f>
        <v>1. Elevated</v>
      </c>
    </row>
    <row r="70" spans="2:6" ht="12.75">
      <c r="B70" s="203"/>
      <c r="C70" s="203"/>
      <c r="D70" s="189">
        <v>0</v>
      </c>
      <c r="E70" s="107">
        <f t="shared" si="0"/>
        <v>1</v>
      </c>
      <c r="F70" s="7" t="str">
        <f>VLOOKUP(E70,'Radiation Sickness'!$B$5:$F$12,4,TRUE)</f>
        <v>1. Elevated</v>
      </c>
    </row>
    <row r="71" spans="2:6" ht="12.75">
      <c r="B71" s="203"/>
      <c r="C71" s="203"/>
      <c r="D71" s="189">
        <v>0</v>
      </c>
      <c r="E71" s="107">
        <f t="shared" si="0"/>
        <v>1</v>
      </c>
      <c r="F71" s="7" t="str">
        <f>VLOOKUP(E71,'Radiation Sickness'!$B$5:$F$12,4,TRUE)</f>
        <v>1. Elevated</v>
      </c>
    </row>
    <row r="72" spans="2:6" ht="12.75">
      <c r="B72" s="203"/>
      <c r="C72" s="203"/>
      <c r="D72" s="189">
        <v>0</v>
      </c>
      <c r="E72" s="107">
        <f t="shared" si="0"/>
        <v>1</v>
      </c>
      <c r="F72" s="7" t="str">
        <f>VLOOKUP(E72,'Radiation Sickness'!$B$5:$F$12,4,TRUE)</f>
        <v>1. Elevated</v>
      </c>
    </row>
    <row r="73" spans="2:6" ht="12.75">
      <c r="B73" s="203"/>
      <c r="C73" s="203"/>
      <c r="D73" s="189">
        <v>0</v>
      </c>
      <c r="E73" s="107">
        <f t="shared" si="0"/>
        <v>1</v>
      </c>
      <c r="F73" s="7" t="str">
        <f>VLOOKUP(E73,'Radiation Sickness'!$B$5:$F$12,4,TRUE)</f>
        <v>1. Elevated</v>
      </c>
    </row>
    <row r="74" spans="2:6" ht="12.75">
      <c r="B74" s="203"/>
      <c r="C74" s="203"/>
      <c r="D74" s="189">
        <v>0</v>
      </c>
      <c r="E74" s="107">
        <f aca="true" t="shared" si="1" ref="E74:E137">E73+D74</f>
        <v>1</v>
      </c>
      <c r="F74" s="7" t="str">
        <f>VLOOKUP(E74,'Radiation Sickness'!$B$5:$F$12,4,TRUE)</f>
        <v>1. Elevated</v>
      </c>
    </row>
    <row r="75" spans="2:6" ht="12.75">
      <c r="B75" s="203"/>
      <c r="C75" s="203"/>
      <c r="D75" s="189">
        <v>0</v>
      </c>
      <c r="E75" s="107">
        <f t="shared" si="1"/>
        <v>1</v>
      </c>
      <c r="F75" s="7" t="str">
        <f>VLOOKUP(E75,'Radiation Sickness'!$B$5:$F$12,4,TRUE)</f>
        <v>1. Elevated</v>
      </c>
    </row>
    <row r="76" spans="2:6" ht="12.75">
      <c r="B76" s="203"/>
      <c r="C76" s="203"/>
      <c r="D76" s="189">
        <v>0</v>
      </c>
      <c r="E76" s="107">
        <f t="shared" si="1"/>
        <v>1</v>
      </c>
      <c r="F76" s="7" t="str">
        <f>VLOOKUP(E76,'Radiation Sickness'!$B$5:$F$12,4,TRUE)</f>
        <v>1. Elevated</v>
      </c>
    </row>
    <row r="77" spans="2:6" ht="12.75">
      <c r="B77" s="203"/>
      <c r="C77" s="203"/>
      <c r="D77" s="189">
        <v>0</v>
      </c>
      <c r="E77" s="107">
        <f t="shared" si="1"/>
        <v>1</v>
      </c>
      <c r="F77" s="7" t="str">
        <f>VLOOKUP(E77,'Radiation Sickness'!$B$5:$F$12,4,TRUE)</f>
        <v>1. Elevated</v>
      </c>
    </row>
    <row r="78" spans="2:6" ht="12.75">
      <c r="B78" s="203"/>
      <c r="C78" s="203"/>
      <c r="D78" s="189">
        <v>0</v>
      </c>
      <c r="E78" s="107">
        <f t="shared" si="1"/>
        <v>1</v>
      </c>
      <c r="F78" s="7" t="str">
        <f>VLOOKUP(E78,'Radiation Sickness'!$B$5:$F$12,4,TRUE)</f>
        <v>1. Elevated</v>
      </c>
    </row>
    <row r="79" spans="2:6" ht="12.75">
      <c r="B79" s="203"/>
      <c r="C79" s="203"/>
      <c r="D79" s="189">
        <v>0</v>
      </c>
      <c r="E79" s="107">
        <f t="shared" si="1"/>
        <v>1</v>
      </c>
      <c r="F79" s="7" t="str">
        <f>VLOOKUP(E79,'Radiation Sickness'!$B$5:$F$12,4,TRUE)</f>
        <v>1. Elevated</v>
      </c>
    </row>
    <row r="80" spans="2:6" ht="12.75">
      <c r="B80" s="203"/>
      <c r="C80" s="203"/>
      <c r="D80" s="189">
        <v>0</v>
      </c>
      <c r="E80" s="107">
        <f t="shared" si="1"/>
        <v>1</v>
      </c>
      <c r="F80" s="7" t="str">
        <f>VLOOKUP(E80,'Radiation Sickness'!$B$5:$F$12,4,TRUE)</f>
        <v>1. Elevated</v>
      </c>
    </row>
    <row r="81" spans="2:6" ht="12.75">
      <c r="B81" s="203"/>
      <c r="C81" s="203"/>
      <c r="D81" s="189">
        <v>0</v>
      </c>
      <c r="E81" s="107">
        <f t="shared" si="1"/>
        <v>1</v>
      </c>
      <c r="F81" s="7" t="str">
        <f>VLOOKUP(E81,'Radiation Sickness'!$B$5:$F$12,4,TRUE)</f>
        <v>1. Elevated</v>
      </c>
    </row>
    <row r="82" spans="2:6" ht="12.75">
      <c r="B82" s="203"/>
      <c r="C82" s="203"/>
      <c r="D82" s="189">
        <v>0</v>
      </c>
      <c r="E82" s="107">
        <f t="shared" si="1"/>
        <v>1</v>
      </c>
      <c r="F82" s="7" t="str">
        <f>VLOOKUP(E82,'Radiation Sickness'!$B$5:$F$12,4,TRUE)</f>
        <v>1. Elevated</v>
      </c>
    </row>
    <row r="83" spans="2:6" ht="12.75">
      <c r="B83" s="203"/>
      <c r="C83" s="203"/>
      <c r="D83" s="189">
        <v>0</v>
      </c>
      <c r="E83" s="107">
        <f t="shared" si="1"/>
        <v>1</v>
      </c>
      <c r="F83" s="7" t="str">
        <f>VLOOKUP(E83,'Radiation Sickness'!$B$5:$F$12,4,TRUE)</f>
        <v>1. Elevated</v>
      </c>
    </row>
    <row r="84" spans="2:6" ht="12.75">
      <c r="B84" s="203"/>
      <c r="C84" s="203"/>
      <c r="D84" s="189">
        <v>0</v>
      </c>
      <c r="E84" s="107">
        <f t="shared" si="1"/>
        <v>1</v>
      </c>
      <c r="F84" s="7" t="str">
        <f>VLOOKUP(E84,'Radiation Sickness'!$B$5:$F$12,4,TRUE)</f>
        <v>1. Elevated</v>
      </c>
    </row>
    <row r="85" spans="2:6" ht="12.75">
      <c r="B85" s="203"/>
      <c r="C85" s="203"/>
      <c r="D85" s="189">
        <v>0</v>
      </c>
      <c r="E85" s="107">
        <f t="shared" si="1"/>
        <v>1</v>
      </c>
      <c r="F85" s="7" t="str">
        <f>VLOOKUP(E85,'Radiation Sickness'!$B$5:$F$12,4,TRUE)</f>
        <v>1. Elevated</v>
      </c>
    </row>
    <row r="86" spans="2:6" ht="12.75">
      <c r="B86" s="203"/>
      <c r="C86" s="203"/>
      <c r="D86" s="189">
        <v>0</v>
      </c>
      <c r="E86" s="107">
        <f t="shared" si="1"/>
        <v>1</v>
      </c>
      <c r="F86" s="7" t="str">
        <f>VLOOKUP(E86,'Radiation Sickness'!$B$5:$F$12,4,TRUE)</f>
        <v>1. Elevated</v>
      </c>
    </row>
    <row r="87" spans="2:6" ht="12.75">
      <c r="B87" s="203"/>
      <c r="C87" s="203"/>
      <c r="D87" s="189">
        <v>0</v>
      </c>
      <c r="E87" s="107">
        <f t="shared" si="1"/>
        <v>1</v>
      </c>
      <c r="F87" s="7" t="str">
        <f>VLOOKUP(E87,'Radiation Sickness'!$B$5:$F$12,4,TRUE)</f>
        <v>1. Elevated</v>
      </c>
    </row>
    <row r="88" spans="2:6" ht="12.75">
      <c r="B88" s="203"/>
      <c r="C88" s="203"/>
      <c r="D88" s="189">
        <v>0</v>
      </c>
      <c r="E88" s="107">
        <f t="shared" si="1"/>
        <v>1</v>
      </c>
      <c r="F88" s="7" t="str">
        <f>VLOOKUP(E88,'Radiation Sickness'!$B$5:$F$12,4,TRUE)</f>
        <v>1. Elevated</v>
      </c>
    </row>
    <row r="89" spans="2:6" ht="12.75">
      <c r="B89" s="203"/>
      <c r="C89" s="203"/>
      <c r="D89" s="189">
        <v>0</v>
      </c>
      <c r="E89" s="107">
        <f t="shared" si="1"/>
        <v>1</v>
      </c>
      <c r="F89" s="7" t="str">
        <f>VLOOKUP(E89,'Radiation Sickness'!$B$5:$F$12,4,TRUE)</f>
        <v>1. Elevated</v>
      </c>
    </row>
    <row r="90" spans="2:6" ht="12.75">
      <c r="B90" s="203"/>
      <c r="C90" s="203"/>
      <c r="D90" s="189">
        <v>0</v>
      </c>
      <c r="E90" s="107">
        <f t="shared" si="1"/>
        <v>1</v>
      </c>
      <c r="F90" s="7" t="str">
        <f>VLOOKUP(E90,'Radiation Sickness'!$B$5:$F$12,4,TRUE)</f>
        <v>1. Elevated</v>
      </c>
    </row>
    <row r="91" spans="2:6" ht="12.75">
      <c r="B91" s="203"/>
      <c r="C91" s="203"/>
      <c r="D91" s="189">
        <v>0</v>
      </c>
      <c r="E91" s="107">
        <f t="shared" si="1"/>
        <v>1</v>
      </c>
      <c r="F91" s="7" t="str">
        <f>VLOOKUP(E91,'Radiation Sickness'!$B$5:$F$12,4,TRUE)</f>
        <v>1. Elevated</v>
      </c>
    </row>
    <row r="92" spans="2:6" ht="12.75">
      <c r="B92" s="203"/>
      <c r="C92" s="203"/>
      <c r="D92" s="189">
        <v>0</v>
      </c>
      <c r="E92" s="107">
        <f t="shared" si="1"/>
        <v>1</v>
      </c>
      <c r="F92" s="7" t="str">
        <f>VLOOKUP(E92,'Radiation Sickness'!$B$5:$F$12,4,TRUE)</f>
        <v>1. Elevated</v>
      </c>
    </row>
    <row r="93" spans="2:6" ht="12.75">
      <c r="B93" s="203"/>
      <c r="C93" s="203"/>
      <c r="D93" s="189">
        <v>0</v>
      </c>
      <c r="E93" s="107">
        <f t="shared" si="1"/>
        <v>1</v>
      </c>
      <c r="F93" s="7" t="str">
        <f>VLOOKUP(E93,'Radiation Sickness'!$B$5:$F$12,4,TRUE)</f>
        <v>1. Elevated</v>
      </c>
    </row>
    <row r="94" spans="2:6" ht="12.75">
      <c r="B94" s="203"/>
      <c r="C94" s="203"/>
      <c r="D94" s="189">
        <v>0</v>
      </c>
      <c r="E94" s="107">
        <f t="shared" si="1"/>
        <v>1</v>
      </c>
      <c r="F94" s="7" t="str">
        <f>VLOOKUP(E94,'Radiation Sickness'!$B$5:$F$12,4,TRUE)</f>
        <v>1. Elevated</v>
      </c>
    </row>
    <row r="95" spans="2:6" ht="12.75">
      <c r="B95" s="203"/>
      <c r="C95" s="203"/>
      <c r="D95" s="189">
        <v>0</v>
      </c>
      <c r="E95" s="107">
        <f t="shared" si="1"/>
        <v>1</v>
      </c>
      <c r="F95" s="7" t="str">
        <f>VLOOKUP(E95,'Radiation Sickness'!$B$5:$F$12,4,TRUE)</f>
        <v>1. Elevated</v>
      </c>
    </row>
    <row r="96" spans="2:6" ht="12.75">
      <c r="B96" s="203"/>
      <c r="C96" s="203"/>
      <c r="D96" s="189">
        <v>0</v>
      </c>
      <c r="E96" s="107">
        <f t="shared" si="1"/>
        <v>1</v>
      </c>
      <c r="F96" s="7" t="str">
        <f>VLOOKUP(E96,'Radiation Sickness'!$B$5:$F$12,4,TRUE)</f>
        <v>1. Elevated</v>
      </c>
    </row>
    <row r="97" spans="2:6" ht="12.75">
      <c r="B97" s="203"/>
      <c r="C97" s="203"/>
      <c r="D97" s="189">
        <v>0</v>
      </c>
      <c r="E97" s="107">
        <f t="shared" si="1"/>
        <v>1</v>
      </c>
      <c r="F97" s="7" t="str">
        <f>VLOOKUP(E97,'Radiation Sickness'!$B$5:$F$12,4,TRUE)</f>
        <v>1. Elevated</v>
      </c>
    </row>
    <row r="98" spans="2:6" ht="12.75">
      <c r="B98" s="203"/>
      <c r="C98" s="203"/>
      <c r="D98" s="189">
        <v>0</v>
      </c>
      <c r="E98" s="107">
        <f t="shared" si="1"/>
        <v>1</v>
      </c>
      <c r="F98" s="7" t="str">
        <f>VLOOKUP(E98,'Radiation Sickness'!$B$5:$F$12,4,TRUE)</f>
        <v>1. Elevated</v>
      </c>
    </row>
    <row r="99" spans="2:6" ht="12.75">
      <c r="B99" s="203"/>
      <c r="C99" s="203"/>
      <c r="D99" s="189">
        <v>0</v>
      </c>
      <c r="E99" s="107">
        <f t="shared" si="1"/>
        <v>1</v>
      </c>
      <c r="F99" s="7" t="str">
        <f>VLOOKUP(E99,'Radiation Sickness'!$B$5:$F$12,4,TRUE)</f>
        <v>1. Elevated</v>
      </c>
    </row>
    <row r="100" spans="2:6" ht="12.75">
      <c r="B100" s="203"/>
      <c r="C100" s="203"/>
      <c r="D100" s="189">
        <v>0</v>
      </c>
      <c r="E100" s="107">
        <f t="shared" si="1"/>
        <v>1</v>
      </c>
      <c r="F100" s="7" t="str">
        <f>VLOOKUP(E100,'Radiation Sickness'!$B$5:$F$12,4,TRUE)</f>
        <v>1. Elevated</v>
      </c>
    </row>
    <row r="101" spans="2:6" ht="12.75">
      <c r="B101" s="203"/>
      <c r="C101" s="203"/>
      <c r="D101" s="189">
        <v>0</v>
      </c>
      <c r="E101" s="107">
        <f t="shared" si="1"/>
        <v>1</v>
      </c>
      <c r="F101" s="7" t="str">
        <f>VLOOKUP(E101,'Radiation Sickness'!$B$5:$F$12,4,TRUE)</f>
        <v>1. Elevated</v>
      </c>
    </row>
    <row r="102" spans="2:6" ht="12.75">
      <c r="B102" s="203"/>
      <c r="C102" s="203"/>
      <c r="D102" s="189">
        <v>0</v>
      </c>
      <c r="E102" s="107">
        <f t="shared" si="1"/>
        <v>1</v>
      </c>
      <c r="F102" s="7" t="str">
        <f>VLOOKUP(E102,'Radiation Sickness'!$B$5:$F$12,4,TRUE)</f>
        <v>1. Elevated</v>
      </c>
    </row>
    <row r="103" spans="2:6" ht="12.75">
      <c r="B103" s="203"/>
      <c r="C103" s="203"/>
      <c r="D103" s="189">
        <v>0</v>
      </c>
      <c r="E103" s="107">
        <f t="shared" si="1"/>
        <v>1</v>
      </c>
      <c r="F103" s="7" t="str">
        <f>VLOOKUP(E103,'Radiation Sickness'!$B$5:$F$12,4,TRUE)</f>
        <v>1. Elevated</v>
      </c>
    </row>
    <row r="104" spans="2:6" ht="12.75">
      <c r="B104" s="203"/>
      <c r="C104" s="203"/>
      <c r="D104" s="189">
        <v>0</v>
      </c>
      <c r="E104" s="107">
        <f t="shared" si="1"/>
        <v>1</v>
      </c>
      <c r="F104" s="7" t="str">
        <f>VLOOKUP(E104,'Radiation Sickness'!$B$5:$F$12,4,TRUE)</f>
        <v>1. Elevated</v>
      </c>
    </row>
    <row r="105" spans="2:6" ht="12.75">
      <c r="B105" s="203"/>
      <c r="C105" s="203"/>
      <c r="D105" s="189">
        <v>0</v>
      </c>
      <c r="E105" s="107">
        <f t="shared" si="1"/>
        <v>1</v>
      </c>
      <c r="F105" s="7" t="str">
        <f>VLOOKUP(E105,'Radiation Sickness'!$B$5:$F$12,4,TRUE)</f>
        <v>1. Elevated</v>
      </c>
    </row>
    <row r="106" spans="2:6" ht="12.75">
      <c r="B106" s="203"/>
      <c r="C106" s="203"/>
      <c r="D106" s="189">
        <v>0</v>
      </c>
      <c r="E106" s="107">
        <f t="shared" si="1"/>
        <v>1</v>
      </c>
      <c r="F106" s="7" t="str">
        <f>VLOOKUP(E106,'Radiation Sickness'!$B$5:$F$12,4,TRUE)</f>
        <v>1. Elevated</v>
      </c>
    </row>
    <row r="107" spans="2:6" ht="12.75">
      <c r="B107" s="203"/>
      <c r="C107" s="203"/>
      <c r="D107" s="189">
        <v>0</v>
      </c>
      <c r="E107" s="107">
        <f t="shared" si="1"/>
        <v>1</v>
      </c>
      <c r="F107" s="7" t="str">
        <f>VLOOKUP(E107,'Radiation Sickness'!$B$5:$F$12,4,TRUE)</f>
        <v>1. Elevated</v>
      </c>
    </row>
    <row r="108" spans="2:6" ht="12.75">
      <c r="B108" s="203"/>
      <c r="C108" s="203"/>
      <c r="D108" s="189">
        <v>0</v>
      </c>
      <c r="E108" s="107">
        <f t="shared" si="1"/>
        <v>1</v>
      </c>
      <c r="F108" s="7" t="str">
        <f>VLOOKUP(E108,'Radiation Sickness'!$B$5:$F$12,4,TRUE)</f>
        <v>1. Elevated</v>
      </c>
    </row>
    <row r="109" spans="2:6" ht="12.75">
      <c r="B109" s="203"/>
      <c r="C109" s="203"/>
      <c r="D109" s="189">
        <v>0</v>
      </c>
      <c r="E109" s="107">
        <f t="shared" si="1"/>
        <v>1</v>
      </c>
      <c r="F109" s="7" t="str">
        <f>VLOOKUP(E109,'Radiation Sickness'!$B$5:$F$12,4,TRUE)</f>
        <v>1. Elevated</v>
      </c>
    </row>
    <row r="110" spans="2:6" ht="12.75">
      <c r="B110" s="203"/>
      <c r="C110" s="203"/>
      <c r="D110" s="189">
        <v>0</v>
      </c>
      <c r="E110" s="107">
        <f t="shared" si="1"/>
        <v>1</v>
      </c>
      <c r="F110" s="7" t="str">
        <f>VLOOKUP(E110,'Radiation Sickness'!$B$5:$F$12,4,TRUE)</f>
        <v>1. Elevated</v>
      </c>
    </row>
    <row r="111" spans="2:6" ht="12.75">
      <c r="B111" s="203"/>
      <c r="C111" s="203"/>
      <c r="D111" s="189">
        <v>0</v>
      </c>
      <c r="E111" s="107">
        <f t="shared" si="1"/>
        <v>1</v>
      </c>
      <c r="F111" s="7" t="str">
        <f>VLOOKUP(E111,'Radiation Sickness'!$B$5:$F$12,4,TRUE)</f>
        <v>1. Elevated</v>
      </c>
    </row>
    <row r="112" spans="2:6" ht="12.75">
      <c r="B112" s="203"/>
      <c r="C112" s="203"/>
      <c r="D112" s="189">
        <v>0</v>
      </c>
      <c r="E112" s="107">
        <f t="shared" si="1"/>
        <v>1</v>
      </c>
      <c r="F112" s="7" t="str">
        <f>VLOOKUP(E112,'Radiation Sickness'!$B$5:$F$12,4,TRUE)</f>
        <v>1. Elevated</v>
      </c>
    </row>
    <row r="113" spans="2:6" ht="12.75">
      <c r="B113" s="203"/>
      <c r="C113" s="203"/>
      <c r="D113" s="189">
        <v>0</v>
      </c>
      <c r="E113" s="107">
        <f t="shared" si="1"/>
        <v>1</v>
      </c>
      <c r="F113" s="7" t="str">
        <f>VLOOKUP(E113,'Radiation Sickness'!$B$5:$F$12,4,TRUE)</f>
        <v>1. Elevated</v>
      </c>
    </row>
    <row r="114" spans="2:6" ht="12.75">
      <c r="B114" s="203"/>
      <c r="C114" s="203"/>
      <c r="D114" s="189">
        <v>0</v>
      </c>
      <c r="E114" s="107">
        <f t="shared" si="1"/>
        <v>1</v>
      </c>
      <c r="F114" s="7" t="str">
        <f>VLOOKUP(E114,'Radiation Sickness'!$B$5:$F$12,4,TRUE)</f>
        <v>1. Elevated</v>
      </c>
    </row>
    <row r="115" spans="2:6" ht="12.75">
      <c r="B115" s="203"/>
      <c r="C115" s="203"/>
      <c r="D115" s="189">
        <v>0</v>
      </c>
      <c r="E115" s="107">
        <f t="shared" si="1"/>
        <v>1</v>
      </c>
      <c r="F115" s="7" t="str">
        <f>VLOOKUP(E115,'Radiation Sickness'!$B$5:$F$12,4,TRUE)</f>
        <v>1. Elevated</v>
      </c>
    </row>
    <row r="116" spans="2:6" ht="12.75">
      <c r="B116" s="203"/>
      <c r="C116" s="203"/>
      <c r="D116" s="189">
        <v>0</v>
      </c>
      <c r="E116" s="107">
        <f t="shared" si="1"/>
        <v>1</v>
      </c>
      <c r="F116" s="7" t="str">
        <f>VLOOKUP(E116,'Radiation Sickness'!$B$5:$F$12,4,TRUE)</f>
        <v>1. Elevated</v>
      </c>
    </row>
    <row r="117" spans="2:6" ht="12.75">
      <c r="B117" s="203"/>
      <c r="C117" s="203"/>
      <c r="D117" s="189">
        <v>0</v>
      </c>
      <c r="E117" s="107">
        <f t="shared" si="1"/>
        <v>1</v>
      </c>
      <c r="F117" s="7" t="str">
        <f>VLOOKUP(E117,'Radiation Sickness'!$B$5:$F$12,4,TRUE)</f>
        <v>1. Elevated</v>
      </c>
    </row>
    <row r="118" spans="2:6" ht="12.75">
      <c r="B118" s="203"/>
      <c r="C118" s="203"/>
      <c r="D118" s="189">
        <v>0</v>
      </c>
      <c r="E118" s="107">
        <f t="shared" si="1"/>
        <v>1</v>
      </c>
      <c r="F118" s="7" t="str">
        <f>VLOOKUP(E118,'Radiation Sickness'!$B$5:$F$12,4,TRUE)</f>
        <v>1. Elevated</v>
      </c>
    </row>
    <row r="119" spans="2:6" ht="12.75">
      <c r="B119" s="203"/>
      <c r="C119" s="203"/>
      <c r="D119" s="189">
        <v>0</v>
      </c>
      <c r="E119" s="107">
        <f t="shared" si="1"/>
        <v>1</v>
      </c>
      <c r="F119" s="7" t="str">
        <f>VLOOKUP(E119,'Radiation Sickness'!$B$5:$F$12,4,TRUE)</f>
        <v>1. Elevated</v>
      </c>
    </row>
    <row r="120" spans="2:6" ht="12.75">
      <c r="B120" s="203"/>
      <c r="C120" s="203"/>
      <c r="D120" s="189">
        <v>0</v>
      </c>
      <c r="E120" s="107">
        <f t="shared" si="1"/>
        <v>1</v>
      </c>
      <c r="F120" s="7" t="str">
        <f>VLOOKUP(E120,'Radiation Sickness'!$B$5:$F$12,4,TRUE)</f>
        <v>1. Elevated</v>
      </c>
    </row>
    <row r="121" spans="2:6" ht="12.75">
      <c r="B121" s="203"/>
      <c r="C121" s="203"/>
      <c r="D121" s="189">
        <v>0</v>
      </c>
      <c r="E121" s="107">
        <f t="shared" si="1"/>
        <v>1</v>
      </c>
      <c r="F121" s="7" t="str">
        <f>VLOOKUP(E121,'Radiation Sickness'!$B$5:$F$12,4,TRUE)</f>
        <v>1. Elevated</v>
      </c>
    </row>
    <row r="122" spans="2:6" ht="12.75">
      <c r="B122" s="203"/>
      <c r="C122" s="203"/>
      <c r="D122" s="189">
        <v>0</v>
      </c>
      <c r="E122" s="107">
        <f t="shared" si="1"/>
        <v>1</v>
      </c>
      <c r="F122" s="7" t="str">
        <f>VLOOKUP(E122,'Radiation Sickness'!$B$5:$F$12,4,TRUE)</f>
        <v>1. Elevated</v>
      </c>
    </row>
    <row r="123" spans="2:6" ht="12.75">
      <c r="B123" s="203"/>
      <c r="C123" s="203"/>
      <c r="D123" s="189">
        <v>0</v>
      </c>
      <c r="E123" s="107">
        <f t="shared" si="1"/>
        <v>1</v>
      </c>
      <c r="F123" s="7" t="str">
        <f>VLOOKUP(E123,'Radiation Sickness'!$B$5:$F$12,4,TRUE)</f>
        <v>1. Elevated</v>
      </c>
    </row>
    <row r="124" spans="2:6" ht="12.75">
      <c r="B124" s="203"/>
      <c r="C124" s="203"/>
      <c r="D124" s="189">
        <v>0</v>
      </c>
      <c r="E124" s="107">
        <f t="shared" si="1"/>
        <v>1</v>
      </c>
      <c r="F124" s="7" t="str">
        <f>VLOOKUP(E124,'Radiation Sickness'!$B$5:$F$12,4,TRUE)</f>
        <v>1. Elevated</v>
      </c>
    </row>
    <row r="125" spans="2:6" ht="12.75">
      <c r="B125" s="203"/>
      <c r="C125" s="203"/>
      <c r="D125" s="189">
        <v>0</v>
      </c>
      <c r="E125" s="107">
        <f t="shared" si="1"/>
        <v>1</v>
      </c>
      <c r="F125" s="7" t="str">
        <f>VLOOKUP(E125,'Radiation Sickness'!$B$5:$F$12,4,TRUE)</f>
        <v>1. Elevated</v>
      </c>
    </row>
    <row r="126" spans="2:6" ht="12.75">
      <c r="B126" s="203"/>
      <c r="C126" s="203"/>
      <c r="D126" s="189">
        <v>0</v>
      </c>
      <c r="E126" s="107">
        <f t="shared" si="1"/>
        <v>1</v>
      </c>
      <c r="F126" s="7" t="str">
        <f>VLOOKUP(E126,'Radiation Sickness'!$B$5:$F$12,4,TRUE)</f>
        <v>1. Elevated</v>
      </c>
    </row>
    <row r="127" spans="2:6" ht="12.75">
      <c r="B127" s="203"/>
      <c r="C127" s="203"/>
      <c r="D127" s="189">
        <v>0</v>
      </c>
      <c r="E127" s="107">
        <f t="shared" si="1"/>
        <v>1</v>
      </c>
      <c r="F127" s="7" t="str">
        <f>VLOOKUP(E127,'Radiation Sickness'!$B$5:$F$12,4,TRUE)</f>
        <v>1. Elevated</v>
      </c>
    </row>
    <row r="128" spans="2:6" ht="12.75">
      <c r="B128" s="203"/>
      <c r="C128" s="203"/>
      <c r="D128" s="189">
        <v>0</v>
      </c>
      <c r="E128" s="107">
        <f t="shared" si="1"/>
        <v>1</v>
      </c>
      <c r="F128" s="7" t="str">
        <f>VLOOKUP(E128,'Radiation Sickness'!$B$5:$F$12,4,TRUE)</f>
        <v>1. Elevated</v>
      </c>
    </row>
    <row r="129" spans="2:6" ht="12.75">
      <c r="B129" s="203"/>
      <c r="C129" s="203"/>
      <c r="D129" s="189">
        <v>0</v>
      </c>
      <c r="E129" s="107">
        <f t="shared" si="1"/>
        <v>1</v>
      </c>
      <c r="F129" s="7" t="str">
        <f>VLOOKUP(E129,'Radiation Sickness'!$B$5:$F$12,4,TRUE)</f>
        <v>1. Elevated</v>
      </c>
    </row>
    <row r="130" spans="2:6" ht="12.75">
      <c r="B130" s="203"/>
      <c r="C130" s="203"/>
      <c r="D130" s="189">
        <v>0</v>
      </c>
      <c r="E130" s="107">
        <f t="shared" si="1"/>
        <v>1</v>
      </c>
      <c r="F130" s="7" t="str">
        <f>VLOOKUP(E130,'Radiation Sickness'!$B$5:$F$12,4,TRUE)</f>
        <v>1. Elevated</v>
      </c>
    </row>
    <row r="131" spans="2:6" ht="12.75">
      <c r="B131" s="203"/>
      <c r="C131" s="203"/>
      <c r="D131" s="189">
        <v>0</v>
      </c>
      <c r="E131" s="107">
        <f t="shared" si="1"/>
        <v>1</v>
      </c>
      <c r="F131" s="7" t="str">
        <f>VLOOKUP(E131,'Radiation Sickness'!$B$5:$F$12,4,TRUE)</f>
        <v>1. Elevated</v>
      </c>
    </row>
    <row r="132" spans="2:6" ht="12.75">
      <c r="B132" s="203"/>
      <c r="C132" s="203"/>
      <c r="D132" s="189">
        <v>0</v>
      </c>
      <c r="E132" s="107">
        <f t="shared" si="1"/>
        <v>1</v>
      </c>
      <c r="F132" s="7" t="str">
        <f>VLOOKUP(E132,'Radiation Sickness'!$B$5:$F$12,4,TRUE)</f>
        <v>1. Elevated</v>
      </c>
    </row>
    <row r="133" spans="2:6" ht="12.75">
      <c r="B133" s="203"/>
      <c r="C133" s="203"/>
      <c r="D133" s="189">
        <v>0</v>
      </c>
      <c r="E133" s="107">
        <f t="shared" si="1"/>
        <v>1</v>
      </c>
      <c r="F133" s="7" t="str">
        <f>VLOOKUP(E133,'Radiation Sickness'!$B$5:$F$12,4,TRUE)</f>
        <v>1. Elevated</v>
      </c>
    </row>
    <row r="134" spans="2:6" ht="12.75">
      <c r="B134" s="203"/>
      <c r="C134" s="203"/>
      <c r="D134" s="189">
        <v>0</v>
      </c>
      <c r="E134" s="107">
        <f t="shared" si="1"/>
        <v>1</v>
      </c>
      <c r="F134" s="7" t="str">
        <f>VLOOKUP(E134,'Radiation Sickness'!$B$5:$F$12,4,TRUE)</f>
        <v>1. Elevated</v>
      </c>
    </row>
    <row r="135" spans="2:6" ht="12.75">
      <c r="B135" s="203"/>
      <c r="C135" s="203"/>
      <c r="D135" s="189">
        <v>0</v>
      </c>
      <c r="E135" s="107">
        <f t="shared" si="1"/>
        <v>1</v>
      </c>
      <c r="F135" s="7" t="str">
        <f>VLOOKUP(E135,'Radiation Sickness'!$B$5:$F$12,4,TRUE)</f>
        <v>1. Elevated</v>
      </c>
    </row>
    <row r="136" spans="2:6" ht="12.75">
      <c r="B136" s="203"/>
      <c r="C136" s="203"/>
      <c r="D136" s="189">
        <v>0</v>
      </c>
      <c r="E136" s="107">
        <f t="shared" si="1"/>
        <v>1</v>
      </c>
      <c r="F136" s="7" t="str">
        <f>VLOOKUP(E136,'Radiation Sickness'!$B$5:$F$12,4,TRUE)</f>
        <v>1. Elevated</v>
      </c>
    </row>
    <row r="137" spans="2:6" ht="12.75">
      <c r="B137" s="203"/>
      <c r="C137" s="203"/>
      <c r="D137" s="189">
        <v>0</v>
      </c>
      <c r="E137" s="107">
        <f t="shared" si="1"/>
        <v>1</v>
      </c>
      <c r="F137" s="7" t="str">
        <f>VLOOKUP(E137,'Radiation Sickness'!$B$5:$F$12,4,TRUE)</f>
        <v>1. Elevated</v>
      </c>
    </row>
    <row r="138" spans="2:6" ht="12.75">
      <c r="B138" s="203"/>
      <c r="C138" s="203"/>
      <c r="D138" s="189">
        <v>0</v>
      </c>
      <c r="E138" s="107">
        <f aca="true" t="shared" si="2" ref="E138:E201">E137+D138</f>
        <v>1</v>
      </c>
      <c r="F138" s="7" t="str">
        <f>VLOOKUP(E138,'Radiation Sickness'!$B$5:$F$12,4,TRUE)</f>
        <v>1. Elevated</v>
      </c>
    </row>
    <row r="139" spans="2:6" ht="12.75">
      <c r="B139" s="203"/>
      <c r="C139" s="203"/>
      <c r="D139" s="189">
        <v>0</v>
      </c>
      <c r="E139" s="107">
        <f t="shared" si="2"/>
        <v>1</v>
      </c>
      <c r="F139" s="7" t="str">
        <f>VLOOKUP(E139,'Radiation Sickness'!$B$5:$F$12,4,TRUE)</f>
        <v>1. Elevated</v>
      </c>
    </row>
    <row r="140" spans="2:6" ht="12.75">
      <c r="B140" s="203"/>
      <c r="C140" s="203"/>
      <c r="D140" s="189">
        <v>0</v>
      </c>
      <c r="E140" s="107">
        <f t="shared" si="2"/>
        <v>1</v>
      </c>
      <c r="F140" s="7" t="str">
        <f>VLOOKUP(E140,'Radiation Sickness'!$B$5:$F$12,4,TRUE)</f>
        <v>1. Elevated</v>
      </c>
    </row>
    <row r="141" spans="2:6" ht="12.75">
      <c r="B141" s="203"/>
      <c r="C141" s="203"/>
      <c r="D141" s="189">
        <v>0</v>
      </c>
      <c r="E141" s="107">
        <f t="shared" si="2"/>
        <v>1</v>
      </c>
      <c r="F141" s="7" t="str">
        <f>VLOOKUP(E141,'Radiation Sickness'!$B$5:$F$12,4,TRUE)</f>
        <v>1. Elevated</v>
      </c>
    </row>
    <row r="142" spans="2:6" ht="12.75">
      <c r="B142" s="203"/>
      <c r="C142" s="203"/>
      <c r="D142" s="189">
        <v>0</v>
      </c>
      <c r="E142" s="107">
        <f t="shared" si="2"/>
        <v>1</v>
      </c>
      <c r="F142" s="7" t="str">
        <f>VLOOKUP(E142,'Radiation Sickness'!$B$5:$F$12,4,TRUE)</f>
        <v>1. Elevated</v>
      </c>
    </row>
    <row r="143" spans="2:6" ht="12.75">
      <c r="B143" s="203"/>
      <c r="C143" s="203"/>
      <c r="D143" s="189">
        <v>0</v>
      </c>
      <c r="E143" s="107">
        <f t="shared" si="2"/>
        <v>1</v>
      </c>
      <c r="F143" s="7" t="str">
        <f>VLOOKUP(E143,'Radiation Sickness'!$B$5:$F$12,4,TRUE)</f>
        <v>1. Elevated</v>
      </c>
    </row>
    <row r="144" spans="2:6" ht="12.75">
      <c r="B144" s="203"/>
      <c r="C144" s="203"/>
      <c r="D144" s="189">
        <v>0</v>
      </c>
      <c r="E144" s="107">
        <f t="shared" si="2"/>
        <v>1</v>
      </c>
      <c r="F144" s="7" t="str">
        <f>VLOOKUP(E144,'Radiation Sickness'!$B$5:$F$12,4,TRUE)</f>
        <v>1. Elevated</v>
      </c>
    </row>
    <row r="145" spans="2:6" ht="12.75">
      <c r="B145" s="203"/>
      <c r="C145" s="203"/>
      <c r="D145" s="189">
        <v>0</v>
      </c>
      <c r="E145" s="107">
        <f t="shared" si="2"/>
        <v>1</v>
      </c>
      <c r="F145" s="7" t="str">
        <f>VLOOKUP(E145,'Radiation Sickness'!$B$5:$F$12,4,TRUE)</f>
        <v>1. Elevated</v>
      </c>
    </row>
    <row r="146" spans="2:6" ht="12.75">
      <c r="B146" s="203"/>
      <c r="C146" s="203"/>
      <c r="D146" s="189">
        <v>0</v>
      </c>
      <c r="E146" s="107">
        <f t="shared" si="2"/>
        <v>1</v>
      </c>
      <c r="F146" s="7" t="str">
        <f>VLOOKUP(E146,'Radiation Sickness'!$B$5:$F$12,4,TRUE)</f>
        <v>1. Elevated</v>
      </c>
    </row>
    <row r="147" spans="2:6" ht="12.75">
      <c r="B147" s="203"/>
      <c r="C147" s="203"/>
      <c r="D147" s="189">
        <v>0</v>
      </c>
      <c r="E147" s="107">
        <f t="shared" si="2"/>
        <v>1</v>
      </c>
      <c r="F147" s="7" t="str">
        <f>VLOOKUP(E147,'Radiation Sickness'!$B$5:$F$12,4,TRUE)</f>
        <v>1. Elevated</v>
      </c>
    </row>
    <row r="148" spans="2:6" ht="12.75">
      <c r="B148" s="203"/>
      <c r="C148" s="203"/>
      <c r="D148" s="189">
        <v>0</v>
      </c>
      <c r="E148" s="107">
        <f t="shared" si="2"/>
        <v>1</v>
      </c>
      <c r="F148" s="7" t="str">
        <f>VLOOKUP(E148,'Radiation Sickness'!$B$5:$F$12,4,TRUE)</f>
        <v>1. Elevated</v>
      </c>
    </row>
    <row r="149" spans="2:6" ht="12.75">
      <c r="B149" s="203"/>
      <c r="C149" s="203"/>
      <c r="D149" s="189">
        <v>0</v>
      </c>
      <c r="E149" s="107">
        <f t="shared" si="2"/>
        <v>1</v>
      </c>
      <c r="F149" s="7" t="str">
        <f>VLOOKUP(E149,'Radiation Sickness'!$B$5:$F$12,4,TRUE)</f>
        <v>1. Elevated</v>
      </c>
    </row>
    <row r="150" spans="2:6" ht="12.75">
      <c r="B150" s="203"/>
      <c r="C150" s="203"/>
      <c r="D150" s="189">
        <v>0</v>
      </c>
      <c r="E150" s="107">
        <f t="shared" si="2"/>
        <v>1</v>
      </c>
      <c r="F150" s="7" t="str">
        <f>VLOOKUP(E150,'Radiation Sickness'!$B$5:$F$12,4,TRUE)</f>
        <v>1. Elevated</v>
      </c>
    </row>
    <row r="151" spans="2:6" ht="12.75">
      <c r="B151" s="203"/>
      <c r="C151" s="203"/>
      <c r="D151" s="189">
        <v>0</v>
      </c>
      <c r="E151" s="107">
        <f t="shared" si="2"/>
        <v>1</v>
      </c>
      <c r="F151" s="7" t="str">
        <f>VLOOKUP(E151,'Radiation Sickness'!$B$5:$F$12,4,TRUE)</f>
        <v>1. Elevated</v>
      </c>
    </row>
    <row r="152" spans="2:6" ht="12.75">
      <c r="B152" s="203"/>
      <c r="C152" s="203"/>
      <c r="D152" s="189">
        <v>0</v>
      </c>
      <c r="E152" s="107">
        <f t="shared" si="2"/>
        <v>1</v>
      </c>
      <c r="F152" s="7" t="str">
        <f>VLOOKUP(E152,'Radiation Sickness'!$B$5:$F$12,4,TRUE)</f>
        <v>1. Elevated</v>
      </c>
    </row>
    <row r="153" spans="2:6" ht="12.75">
      <c r="B153" s="203"/>
      <c r="C153" s="203"/>
      <c r="D153" s="189">
        <v>0</v>
      </c>
      <c r="E153" s="107">
        <f t="shared" si="2"/>
        <v>1</v>
      </c>
      <c r="F153" s="7" t="str">
        <f>VLOOKUP(E153,'Radiation Sickness'!$B$5:$F$12,4,TRUE)</f>
        <v>1. Elevated</v>
      </c>
    </row>
    <row r="154" spans="2:6" ht="12.75">
      <c r="B154" s="203"/>
      <c r="C154" s="203"/>
      <c r="D154" s="189">
        <v>0</v>
      </c>
      <c r="E154" s="107">
        <f t="shared" si="2"/>
        <v>1</v>
      </c>
      <c r="F154" s="7" t="str">
        <f>VLOOKUP(E154,'Radiation Sickness'!$B$5:$F$12,4,TRUE)</f>
        <v>1. Elevated</v>
      </c>
    </row>
    <row r="155" spans="2:6" ht="12.75">
      <c r="B155" s="203"/>
      <c r="C155" s="203"/>
      <c r="D155" s="189">
        <v>0</v>
      </c>
      <c r="E155" s="107">
        <f t="shared" si="2"/>
        <v>1</v>
      </c>
      <c r="F155" s="7" t="str">
        <f>VLOOKUP(E155,'Radiation Sickness'!$B$5:$F$12,4,TRUE)</f>
        <v>1. Elevated</v>
      </c>
    </row>
    <row r="156" spans="2:6" ht="12.75">
      <c r="B156" s="203"/>
      <c r="C156" s="203"/>
      <c r="D156" s="189">
        <v>0</v>
      </c>
      <c r="E156" s="107">
        <f t="shared" si="2"/>
        <v>1</v>
      </c>
      <c r="F156" s="7" t="str">
        <f>VLOOKUP(E156,'Radiation Sickness'!$B$5:$F$12,4,TRUE)</f>
        <v>1. Elevated</v>
      </c>
    </row>
    <row r="157" spans="2:6" ht="12.75">
      <c r="B157" s="203"/>
      <c r="C157" s="203"/>
      <c r="D157" s="189">
        <v>0</v>
      </c>
      <c r="E157" s="107">
        <f t="shared" si="2"/>
        <v>1</v>
      </c>
      <c r="F157" s="7" t="str">
        <f>VLOOKUP(E157,'Radiation Sickness'!$B$5:$F$12,4,TRUE)</f>
        <v>1. Elevated</v>
      </c>
    </row>
    <row r="158" spans="2:6" ht="12.75">
      <c r="B158" s="203"/>
      <c r="C158" s="203"/>
      <c r="D158" s="189">
        <v>0</v>
      </c>
      <c r="E158" s="107">
        <f t="shared" si="2"/>
        <v>1</v>
      </c>
      <c r="F158" s="7" t="str">
        <f>VLOOKUP(E158,'Radiation Sickness'!$B$5:$F$12,4,TRUE)</f>
        <v>1. Elevated</v>
      </c>
    </row>
    <row r="159" spans="2:6" ht="12.75">
      <c r="B159" s="203"/>
      <c r="C159" s="203"/>
      <c r="D159" s="189">
        <v>0</v>
      </c>
      <c r="E159" s="107">
        <f t="shared" si="2"/>
        <v>1</v>
      </c>
      <c r="F159" s="7" t="str">
        <f>VLOOKUP(E159,'Radiation Sickness'!$B$5:$F$12,4,TRUE)</f>
        <v>1. Elevated</v>
      </c>
    </row>
    <row r="160" spans="2:6" ht="12.75">
      <c r="B160" s="203"/>
      <c r="C160" s="203"/>
      <c r="D160" s="189">
        <v>0</v>
      </c>
      <c r="E160" s="107">
        <f t="shared" si="2"/>
        <v>1</v>
      </c>
      <c r="F160" s="7" t="str">
        <f>VLOOKUP(E160,'Radiation Sickness'!$B$5:$F$12,4,TRUE)</f>
        <v>1. Elevated</v>
      </c>
    </row>
    <row r="161" spans="2:6" ht="12.75">
      <c r="B161" s="203"/>
      <c r="C161" s="203"/>
      <c r="D161" s="189">
        <v>0</v>
      </c>
      <c r="E161" s="107">
        <f t="shared" si="2"/>
        <v>1</v>
      </c>
      <c r="F161" s="7" t="str">
        <f>VLOOKUP(E161,'Radiation Sickness'!$B$5:$F$12,4,TRUE)</f>
        <v>1. Elevated</v>
      </c>
    </row>
    <row r="162" spans="2:6" ht="12.75">
      <c r="B162" s="203"/>
      <c r="C162" s="203"/>
      <c r="D162" s="189">
        <v>0</v>
      </c>
      <c r="E162" s="107">
        <f t="shared" si="2"/>
        <v>1</v>
      </c>
      <c r="F162" s="7" t="str">
        <f>VLOOKUP(E162,'Radiation Sickness'!$B$5:$F$12,4,TRUE)</f>
        <v>1. Elevated</v>
      </c>
    </row>
    <row r="163" spans="2:6" ht="12.75">
      <c r="B163" s="203"/>
      <c r="C163" s="203"/>
      <c r="D163" s="189">
        <v>0</v>
      </c>
      <c r="E163" s="107">
        <f t="shared" si="2"/>
        <v>1</v>
      </c>
      <c r="F163" s="7" t="str">
        <f>VLOOKUP(E163,'Radiation Sickness'!$B$5:$F$12,4,TRUE)</f>
        <v>1. Elevated</v>
      </c>
    </row>
    <row r="164" spans="2:6" ht="12.75">
      <c r="B164" s="203"/>
      <c r="C164" s="203"/>
      <c r="D164" s="189">
        <v>0</v>
      </c>
      <c r="E164" s="107">
        <f t="shared" si="2"/>
        <v>1</v>
      </c>
      <c r="F164" s="7" t="str">
        <f>VLOOKUP(E164,'Radiation Sickness'!$B$5:$F$12,4,TRUE)</f>
        <v>1. Elevated</v>
      </c>
    </row>
    <row r="165" spans="2:6" ht="12.75">
      <c r="B165" s="203"/>
      <c r="C165" s="203"/>
      <c r="D165" s="189">
        <v>0</v>
      </c>
      <c r="E165" s="107">
        <f t="shared" si="2"/>
        <v>1</v>
      </c>
      <c r="F165" s="7" t="str">
        <f>VLOOKUP(E165,'Radiation Sickness'!$B$5:$F$12,4,TRUE)</f>
        <v>1. Elevated</v>
      </c>
    </row>
    <row r="166" spans="2:6" ht="12.75">
      <c r="B166" s="203"/>
      <c r="C166" s="203"/>
      <c r="D166" s="189">
        <v>0</v>
      </c>
      <c r="E166" s="107">
        <f t="shared" si="2"/>
        <v>1</v>
      </c>
      <c r="F166" s="7" t="str">
        <f>VLOOKUP(E166,'Radiation Sickness'!$B$5:$F$12,4,TRUE)</f>
        <v>1. Elevated</v>
      </c>
    </row>
    <row r="167" spans="2:6" ht="12.75">
      <c r="B167" s="203"/>
      <c r="C167" s="203"/>
      <c r="D167" s="189">
        <v>0</v>
      </c>
      <c r="E167" s="107">
        <f t="shared" si="2"/>
        <v>1</v>
      </c>
      <c r="F167" s="7" t="str">
        <f>VLOOKUP(E167,'Radiation Sickness'!$B$5:$F$12,4,TRUE)</f>
        <v>1. Elevated</v>
      </c>
    </row>
    <row r="168" spans="2:6" ht="12.75">
      <c r="B168" s="203"/>
      <c r="C168" s="203"/>
      <c r="D168" s="189">
        <v>0</v>
      </c>
      <c r="E168" s="107">
        <f t="shared" si="2"/>
        <v>1</v>
      </c>
      <c r="F168" s="7" t="str">
        <f>VLOOKUP(E168,'Radiation Sickness'!$B$5:$F$12,4,TRUE)</f>
        <v>1. Elevated</v>
      </c>
    </row>
    <row r="169" spans="2:6" ht="12.75">
      <c r="B169" s="203"/>
      <c r="C169" s="203"/>
      <c r="D169" s="189">
        <v>0</v>
      </c>
      <c r="E169" s="107">
        <f t="shared" si="2"/>
        <v>1</v>
      </c>
      <c r="F169" s="7" t="str">
        <f>VLOOKUP(E169,'Radiation Sickness'!$B$5:$F$12,4,TRUE)</f>
        <v>1. Elevated</v>
      </c>
    </row>
    <row r="170" spans="2:6" ht="12.75">
      <c r="B170" s="203"/>
      <c r="C170" s="203"/>
      <c r="D170" s="189">
        <v>0</v>
      </c>
      <c r="E170" s="107">
        <f t="shared" si="2"/>
        <v>1</v>
      </c>
      <c r="F170" s="7" t="str">
        <f>VLOOKUP(E170,'Radiation Sickness'!$B$5:$F$12,4,TRUE)</f>
        <v>1. Elevated</v>
      </c>
    </row>
    <row r="171" spans="2:6" ht="12.75">
      <c r="B171" s="203"/>
      <c r="C171" s="203"/>
      <c r="D171" s="189">
        <v>0</v>
      </c>
      <c r="E171" s="107">
        <f t="shared" si="2"/>
        <v>1</v>
      </c>
      <c r="F171" s="7" t="str">
        <f>VLOOKUP(E171,'Radiation Sickness'!$B$5:$F$12,4,TRUE)</f>
        <v>1. Elevated</v>
      </c>
    </row>
    <row r="172" spans="2:6" ht="12.75">
      <c r="B172" s="203"/>
      <c r="C172" s="203"/>
      <c r="D172" s="189">
        <v>0</v>
      </c>
      <c r="E172" s="107">
        <f t="shared" si="2"/>
        <v>1</v>
      </c>
      <c r="F172" s="7" t="str">
        <f>VLOOKUP(E172,'Radiation Sickness'!$B$5:$F$12,4,TRUE)</f>
        <v>1. Elevated</v>
      </c>
    </row>
    <row r="173" spans="2:6" ht="12.75">
      <c r="B173" s="203"/>
      <c r="C173" s="203"/>
      <c r="D173" s="189">
        <v>0</v>
      </c>
      <c r="E173" s="107">
        <f t="shared" si="2"/>
        <v>1</v>
      </c>
      <c r="F173" s="7" t="str">
        <f>VLOOKUP(E173,'Radiation Sickness'!$B$5:$F$12,4,TRUE)</f>
        <v>1. Elevated</v>
      </c>
    </row>
    <row r="174" spans="2:6" ht="12.75">
      <c r="B174" s="203"/>
      <c r="C174" s="203"/>
      <c r="D174" s="189">
        <v>0</v>
      </c>
      <c r="E174" s="107">
        <f t="shared" si="2"/>
        <v>1</v>
      </c>
      <c r="F174" s="7" t="str">
        <f>VLOOKUP(E174,'Radiation Sickness'!$B$5:$F$12,4,TRUE)</f>
        <v>1. Elevated</v>
      </c>
    </row>
    <row r="175" spans="2:6" ht="12.75">
      <c r="B175" s="203"/>
      <c r="C175" s="203"/>
      <c r="D175" s="189">
        <v>0</v>
      </c>
      <c r="E175" s="107">
        <f t="shared" si="2"/>
        <v>1</v>
      </c>
      <c r="F175" s="7" t="str">
        <f>VLOOKUP(E175,'Radiation Sickness'!$B$5:$F$12,4,TRUE)</f>
        <v>1. Elevated</v>
      </c>
    </row>
    <row r="176" spans="2:6" ht="12.75">
      <c r="B176" s="203"/>
      <c r="C176" s="203"/>
      <c r="D176" s="189">
        <v>0</v>
      </c>
      <c r="E176" s="107">
        <f t="shared" si="2"/>
        <v>1</v>
      </c>
      <c r="F176" s="7" t="str">
        <f>VLOOKUP(E176,'Radiation Sickness'!$B$5:$F$12,4,TRUE)</f>
        <v>1. Elevated</v>
      </c>
    </row>
    <row r="177" spans="2:6" ht="12.75">
      <c r="B177" s="203"/>
      <c r="C177" s="203"/>
      <c r="D177" s="189">
        <v>0</v>
      </c>
      <c r="E177" s="107">
        <f t="shared" si="2"/>
        <v>1</v>
      </c>
      <c r="F177" s="7" t="str">
        <f>VLOOKUP(E177,'Radiation Sickness'!$B$5:$F$12,4,TRUE)</f>
        <v>1. Elevated</v>
      </c>
    </row>
    <row r="178" spans="2:6" ht="12.75">
      <c r="B178" s="203"/>
      <c r="C178" s="203"/>
      <c r="D178" s="189">
        <v>0</v>
      </c>
      <c r="E178" s="107">
        <f t="shared" si="2"/>
        <v>1</v>
      </c>
      <c r="F178" s="7" t="str">
        <f>VLOOKUP(E178,'Radiation Sickness'!$B$5:$F$12,4,TRUE)</f>
        <v>1. Elevated</v>
      </c>
    </row>
    <row r="179" spans="2:6" ht="12.75">
      <c r="B179" s="203"/>
      <c r="C179" s="203"/>
      <c r="D179" s="189">
        <v>0</v>
      </c>
      <c r="E179" s="107">
        <f t="shared" si="2"/>
        <v>1</v>
      </c>
      <c r="F179" s="7" t="str">
        <f>VLOOKUP(E179,'Radiation Sickness'!$B$5:$F$12,4,TRUE)</f>
        <v>1. Elevated</v>
      </c>
    </row>
    <row r="180" spans="2:6" ht="12.75">
      <c r="B180" s="203"/>
      <c r="C180" s="203"/>
      <c r="D180" s="189">
        <v>0</v>
      </c>
      <c r="E180" s="107">
        <f t="shared" si="2"/>
        <v>1</v>
      </c>
      <c r="F180" s="7" t="str">
        <f>VLOOKUP(E180,'Radiation Sickness'!$B$5:$F$12,4,TRUE)</f>
        <v>1. Elevated</v>
      </c>
    </row>
    <row r="181" spans="2:6" ht="12.75">
      <c r="B181" s="203"/>
      <c r="C181" s="203"/>
      <c r="D181" s="189">
        <v>0</v>
      </c>
      <c r="E181" s="107">
        <f t="shared" si="2"/>
        <v>1</v>
      </c>
      <c r="F181" s="7" t="str">
        <f>VLOOKUP(E181,'Radiation Sickness'!$B$5:$F$12,4,TRUE)</f>
        <v>1. Elevated</v>
      </c>
    </row>
    <row r="182" spans="2:6" ht="12.75">
      <c r="B182" s="203"/>
      <c r="C182" s="203"/>
      <c r="D182" s="189">
        <v>0</v>
      </c>
      <c r="E182" s="107">
        <f t="shared" si="2"/>
        <v>1</v>
      </c>
      <c r="F182" s="7" t="str">
        <f>VLOOKUP(E182,'Radiation Sickness'!$B$5:$F$12,4,TRUE)</f>
        <v>1. Elevated</v>
      </c>
    </row>
    <row r="183" spans="2:6" ht="12.75">
      <c r="B183" s="203"/>
      <c r="C183" s="203"/>
      <c r="D183" s="189">
        <v>0</v>
      </c>
      <c r="E183" s="107">
        <f t="shared" si="2"/>
        <v>1</v>
      </c>
      <c r="F183" s="7" t="str">
        <f>VLOOKUP(E183,'Radiation Sickness'!$B$5:$F$12,4,TRUE)</f>
        <v>1. Elevated</v>
      </c>
    </row>
    <row r="184" spans="2:6" ht="12.75">
      <c r="B184" s="203"/>
      <c r="C184" s="203"/>
      <c r="D184" s="189">
        <v>0</v>
      </c>
      <c r="E184" s="107">
        <f t="shared" si="2"/>
        <v>1</v>
      </c>
      <c r="F184" s="7" t="str">
        <f>VLOOKUP(E184,'Radiation Sickness'!$B$5:$F$12,4,TRUE)</f>
        <v>1. Elevated</v>
      </c>
    </row>
    <row r="185" spans="2:6" ht="12.75">
      <c r="B185" s="203"/>
      <c r="C185" s="203"/>
      <c r="D185" s="189">
        <v>0</v>
      </c>
      <c r="E185" s="107">
        <f t="shared" si="2"/>
        <v>1</v>
      </c>
      <c r="F185" s="7" t="str">
        <f>VLOOKUP(E185,'Radiation Sickness'!$B$5:$F$12,4,TRUE)</f>
        <v>1. Elevated</v>
      </c>
    </row>
    <row r="186" spans="2:6" ht="12.75">
      <c r="B186" s="203"/>
      <c r="C186" s="203"/>
      <c r="D186" s="189">
        <v>0</v>
      </c>
      <c r="E186" s="107">
        <f t="shared" si="2"/>
        <v>1</v>
      </c>
      <c r="F186" s="7" t="str">
        <f>VLOOKUP(E186,'Radiation Sickness'!$B$5:$F$12,4,TRUE)</f>
        <v>1. Elevated</v>
      </c>
    </row>
    <row r="187" spans="2:6" ht="12.75">
      <c r="B187" s="203"/>
      <c r="C187" s="203"/>
      <c r="D187" s="189">
        <v>0</v>
      </c>
      <c r="E187" s="107">
        <f t="shared" si="2"/>
        <v>1</v>
      </c>
      <c r="F187" s="7" t="str">
        <f>VLOOKUP(E187,'Radiation Sickness'!$B$5:$F$12,4,TRUE)</f>
        <v>1. Elevated</v>
      </c>
    </row>
    <row r="188" spans="2:6" ht="12.75">
      <c r="B188" s="203"/>
      <c r="C188" s="203"/>
      <c r="D188" s="189">
        <v>0</v>
      </c>
      <c r="E188" s="107">
        <f t="shared" si="2"/>
        <v>1</v>
      </c>
      <c r="F188" s="7" t="str">
        <f>VLOOKUP(E188,'Radiation Sickness'!$B$5:$F$12,4,TRUE)</f>
        <v>1. Elevated</v>
      </c>
    </row>
    <row r="189" spans="2:6" ht="12.75">
      <c r="B189" s="203"/>
      <c r="C189" s="203"/>
      <c r="D189" s="189">
        <v>0</v>
      </c>
      <c r="E189" s="107">
        <f t="shared" si="2"/>
        <v>1</v>
      </c>
      <c r="F189" s="7" t="str">
        <f>VLOOKUP(E189,'Radiation Sickness'!$B$5:$F$12,4,TRUE)</f>
        <v>1. Elevated</v>
      </c>
    </row>
    <row r="190" spans="2:6" ht="12.75">
      <c r="B190" s="203"/>
      <c r="C190" s="203"/>
      <c r="D190" s="189">
        <v>0</v>
      </c>
      <c r="E190" s="107">
        <f t="shared" si="2"/>
        <v>1</v>
      </c>
      <c r="F190" s="7" t="str">
        <f>VLOOKUP(E190,'Radiation Sickness'!$B$5:$F$12,4,TRUE)</f>
        <v>1. Elevated</v>
      </c>
    </row>
    <row r="191" spans="2:6" ht="12.75">
      <c r="B191" s="203"/>
      <c r="C191" s="203"/>
      <c r="D191" s="189">
        <v>0</v>
      </c>
      <c r="E191" s="107">
        <f t="shared" si="2"/>
        <v>1</v>
      </c>
      <c r="F191" s="7" t="str">
        <f>VLOOKUP(E191,'Radiation Sickness'!$B$5:$F$12,4,TRUE)</f>
        <v>1. Elevated</v>
      </c>
    </row>
    <row r="192" spans="2:6" ht="12.75">
      <c r="B192" s="203"/>
      <c r="C192" s="203"/>
      <c r="D192" s="189">
        <v>0</v>
      </c>
      <c r="E192" s="107">
        <f t="shared" si="2"/>
        <v>1</v>
      </c>
      <c r="F192" s="7" t="str">
        <f>VLOOKUP(E192,'Radiation Sickness'!$B$5:$F$12,4,TRUE)</f>
        <v>1. Elevated</v>
      </c>
    </row>
    <row r="193" spans="2:6" ht="12.75">
      <c r="B193" s="203"/>
      <c r="C193" s="203"/>
      <c r="D193" s="189">
        <v>0</v>
      </c>
      <c r="E193" s="107">
        <f t="shared" si="2"/>
        <v>1</v>
      </c>
      <c r="F193" s="7" t="str">
        <f>VLOOKUP(E193,'Radiation Sickness'!$B$5:$F$12,4,TRUE)</f>
        <v>1. Elevated</v>
      </c>
    </row>
    <row r="194" spans="2:6" ht="12.75">
      <c r="B194" s="203"/>
      <c r="C194" s="203"/>
      <c r="D194" s="189">
        <v>0</v>
      </c>
      <c r="E194" s="107">
        <f t="shared" si="2"/>
        <v>1</v>
      </c>
      <c r="F194" s="7" t="str">
        <f>VLOOKUP(E194,'Radiation Sickness'!$B$5:$F$12,4,TRUE)</f>
        <v>1. Elevated</v>
      </c>
    </row>
    <row r="195" spans="2:6" ht="12.75">
      <c r="B195" s="203"/>
      <c r="C195" s="203"/>
      <c r="D195" s="189">
        <v>0</v>
      </c>
      <c r="E195" s="107">
        <f t="shared" si="2"/>
        <v>1</v>
      </c>
      <c r="F195" s="7" t="str">
        <f>VLOOKUP(E195,'Radiation Sickness'!$B$5:$F$12,4,TRUE)</f>
        <v>1. Elevated</v>
      </c>
    </row>
    <row r="196" spans="2:6" ht="12.75">
      <c r="B196" s="203"/>
      <c r="C196" s="203"/>
      <c r="D196" s="189">
        <v>0</v>
      </c>
      <c r="E196" s="107">
        <f t="shared" si="2"/>
        <v>1</v>
      </c>
      <c r="F196" s="7" t="str">
        <f>VLOOKUP(E196,'Radiation Sickness'!$B$5:$F$12,4,TRUE)</f>
        <v>1. Elevated</v>
      </c>
    </row>
    <row r="197" spans="2:6" ht="12.75">
      <c r="B197" s="203"/>
      <c r="C197" s="203"/>
      <c r="D197" s="189">
        <v>0</v>
      </c>
      <c r="E197" s="107">
        <f t="shared" si="2"/>
        <v>1</v>
      </c>
      <c r="F197" s="7" t="str">
        <f>VLOOKUP(E197,'Radiation Sickness'!$B$5:$F$12,4,TRUE)</f>
        <v>1. Elevated</v>
      </c>
    </row>
    <row r="198" spans="2:6" ht="12.75">
      <c r="B198" s="203"/>
      <c r="C198" s="203"/>
      <c r="D198" s="189">
        <v>0</v>
      </c>
      <c r="E198" s="107">
        <f t="shared" si="2"/>
        <v>1</v>
      </c>
      <c r="F198" s="7" t="str">
        <f>VLOOKUP(E198,'Radiation Sickness'!$B$5:$F$12,4,TRUE)</f>
        <v>1. Elevated</v>
      </c>
    </row>
    <row r="199" spans="2:6" ht="12.75">
      <c r="B199" s="203"/>
      <c r="C199" s="203"/>
      <c r="D199" s="189">
        <v>0</v>
      </c>
      <c r="E199" s="107">
        <f t="shared" si="2"/>
        <v>1</v>
      </c>
      <c r="F199" s="7" t="str">
        <f>VLOOKUP(E199,'Radiation Sickness'!$B$5:$F$12,4,TRUE)</f>
        <v>1. Elevated</v>
      </c>
    </row>
    <row r="200" spans="2:6" ht="12.75">
      <c r="B200" s="203"/>
      <c r="C200" s="203"/>
      <c r="D200" s="189">
        <v>0</v>
      </c>
      <c r="E200" s="107">
        <f t="shared" si="2"/>
        <v>1</v>
      </c>
      <c r="F200" s="7" t="str">
        <f>VLOOKUP(E200,'Radiation Sickness'!$B$5:$F$12,4,TRUE)</f>
        <v>1. Elevated</v>
      </c>
    </row>
    <row r="201" spans="2:6" ht="12.75">
      <c r="B201" s="203"/>
      <c r="C201" s="203"/>
      <c r="D201" s="189">
        <v>0</v>
      </c>
      <c r="E201" s="107">
        <f t="shared" si="2"/>
        <v>1</v>
      </c>
      <c r="F201" s="7" t="str">
        <f>VLOOKUP(E201,'Radiation Sickness'!$B$5:$F$12,4,TRUE)</f>
        <v>1. Elevated</v>
      </c>
    </row>
    <row r="202" spans="2:6" ht="12.75">
      <c r="B202" s="203"/>
      <c r="C202" s="203"/>
      <c r="D202" s="189">
        <v>0</v>
      </c>
      <c r="E202" s="107">
        <f aca="true" t="shared" si="3" ref="E202:E227">E201+D202</f>
        <v>1</v>
      </c>
      <c r="F202" s="7" t="str">
        <f>VLOOKUP(E202,'Radiation Sickness'!$B$5:$F$12,4,TRUE)</f>
        <v>1. Elevated</v>
      </c>
    </row>
    <row r="203" spans="2:6" ht="12.75">
      <c r="B203" s="203"/>
      <c r="C203" s="203"/>
      <c r="D203" s="189">
        <v>0</v>
      </c>
      <c r="E203" s="107">
        <f t="shared" si="3"/>
        <v>1</v>
      </c>
      <c r="F203" s="7" t="str">
        <f>VLOOKUP(E203,'Radiation Sickness'!$B$5:$F$12,4,TRUE)</f>
        <v>1. Elevated</v>
      </c>
    </row>
    <row r="204" spans="2:6" ht="12.75">
      <c r="B204" s="203"/>
      <c r="C204" s="203"/>
      <c r="D204" s="189">
        <v>0</v>
      </c>
      <c r="E204" s="107">
        <f t="shared" si="3"/>
        <v>1</v>
      </c>
      <c r="F204" s="7" t="str">
        <f>VLOOKUP(E204,'Radiation Sickness'!$B$5:$F$12,4,TRUE)</f>
        <v>1. Elevated</v>
      </c>
    </row>
    <row r="205" spans="2:6" ht="12.75">
      <c r="B205" s="203"/>
      <c r="C205" s="203"/>
      <c r="D205" s="189">
        <v>0</v>
      </c>
      <c r="E205" s="107">
        <f t="shared" si="3"/>
        <v>1</v>
      </c>
      <c r="F205" s="7" t="str">
        <f>VLOOKUP(E205,'Radiation Sickness'!$B$5:$F$12,4,TRUE)</f>
        <v>1. Elevated</v>
      </c>
    </row>
    <row r="206" spans="2:6" ht="12.75">
      <c r="B206" s="203"/>
      <c r="C206" s="203"/>
      <c r="D206" s="189">
        <v>0</v>
      </c>
      <c r="E206" s="107">
        <f t="shared" si="3"/>
        <v>1</v>
      </c>
      <c r="F206" s="7" t="str">
        <f>VLOOKUP(E206,'Radiation Sickness'!$B$5:$F$12,4,TRUE)</f>
        <v>1. Elevated</v>
      </c>
    </row>
    <row r="207" spans="2:6" ht="12.75">
      <c r="B207" s="203"/>
      <c r="C207" s="203"/>
      <c r="D207" s="189">
        <v>0</v>
      </c>
      <c r="E207" s="107">
        <f t="shared" si="3"/>
        <v>1</v>
      </c>
      <c r="F207" s="7" t="str">
        <f>VLOOKUP(E207,'Radiation Sickness'!$B$5:$F$12,4,TRUE)</f>
        <v>1. Elevated</v>
      </c>
    </row>
    <row r="208" spans="2:6" ht="12.75">
      <c r="B208" s="203"/>
      <c r="C208" s="203"/>
      <c r="D208" s="189">
        <v>0</v>
      </c>
      <c r="E208" s="107">
        <f t="shared" si="3"/>
        <v>1</v>
      </c>
      <c r="F208" s="7" t="str">
        <f>VLOOKUP(E208,'Radiation Sickness'!$B$5:$F$12,4,TRUE)</f>
        <v>1. Elevated</v>
      </c>
    </row>
    <row r="209" spans="2:6" ht="12.75">
      <c r="B209" s="203"/>
      <c r="C209" s="203"/>
      <c r="D209" s="189">
        <v>0</v>
      </c>
      <c r="E209" s="107">
        <f t="shared" si="3"/>
        <v>1</v>
      </c>
      <c r="F209" s="7" t="str">
        <f>VLOOKUP(E209,'Radiation Sickness'!$B$5:$F$12,4,TRUE)</f>
        <v>1. Elevated</v>
      </c>
    </row>
    <row r="210" spans="2:6" ht="12.75">
      <c r="B210" s="203"/>
      <c r="C210" s="203"/>
      <c r="D210" s="189">
        <v>0</v>
      </c>
      <c r="E210" s="107">
        <f t="shared" si="3"/>
        <v>1</v>
      </c>
      <c r="F210" s="7" t="str">
        <f>VLOOKUP(E210,'Radiation Sickness'!$B$5:$F$12,4,TRUE)</f>
        <v>1. Elevated</v>
      </c>
    </row>
    <row r="211" spans="2:6" ht="12.75">
      <c r="B211" s="203"/>
      <c r="C211" s="203"/>
      <c r="D211" s="189">
        <v>0</v>
      </c>
      <c r="E211" s="107">
        <f t="shared" si="3"/>
        <v>1</v>
      </c>
      <c r="F211" s="7" t="str">
        <f>VLOOKUP(E211,'Radiation Sickness'!$B$5:$F$12,4,TRUE)</f>
        <v>1. Elevated</v>
      </c>
    </row>
    <row r="212" spans="2:6" ht="12.75">
      <c r="B212" s="203"/>
      <c r="C212" s="203"/>
      <c r="D212" s="189">
        <v>0</v>
      </c>
      <c r="E212" s="107">
        <f t="shared" si="3"/>
        <v>1</v>
      </c>
      <c r="F212" s="7" t="str">
        <f>VLOOKUP(E212,'Radiation Sickness'!$B$5:$F$12,4,TRUE)</f>
        <v>1. Elevated</v>
      </c>
    </row>
    <row r="213" spans="2:6" ht="12.75">
      <c r="B213" s="203"/>
      <c r="C213" s="203"/>
      <c r="D213" s="189">
        <v>0</v>
      </c>
      <c r="E213" s="107">
        <f t="shared" si="3"/>
        <v>1</v>
      </c>
      <c r="F213" s="7" t="str">
        <f>VLOOKUP(E213,'Radiation Sickness'!$B$5:$F$12,4,TRUE)</f>
        <v>1. Elevated</v>
      </c>
    </row>
    <row r="214" spans="2:6" ht="12.75">
      <c r="B214" s="203"/>
      <c r="C214" s="203"/>
      <c r="D214" s="189">
        <v>0</v>
      </c>
      <c r="E214" s="107">
        <f t="shared" si="3"/>
        <v>1</v>
      </c>
      <c r="F214" s="7" t="str">
        <f>VLOOKUP(E214,'Radiation Sickness'!$B$5:$F$12,4,TRUE)</f>
        <v>1. Elevated</v>
      </c>
    </row>
    <row r="215" spans="2:6" ht="12.75">
      <c r="B215" s="203"/>
      <c r="C215" s="203"/>
      <c r="D215" s="189">
        <v>0</v>
      </c>
      <c r="E215" s="107">
        <f t="shared" si="3"/>
        <v>1</v>
      </c>
      <c r="F215" s="7" t="str">
        <f>VLOOKUP(E215,'Radiation Sickness'!$B$5:$F$12,4,TRUE)</f>
        <v>1. Elevated</v>
      </c>
    </row>
    <row r="216" spans="2:6" ht="12.75">
      <c r="B216" s="203"/>
      <c r="C216" s="203"/>
      <c r="D216" s="189">
        <v>0</v>
      </c>
      <c r="E216" s="107">
        <f t="shared" si="3"/>
        <v>1</v>
      </c>
      <c r="F216" s="7" t="str">
        <f>VLOOKUP(E216,'Radiation Sickness'!$B$5:$F$12,4,TRUE)</f>
        <v>1. Elevated</v>
      </c>
    </row>
    <row r="217" spans="2:6" ht="12.75">
      <c r="B217" s="203"/>
      <c r="C217" s="203"/>
      <c r="D217" s="189">
        <v>0</v>
      </c>
      <c r="E217" s="107">
        <f t="shared" si="3"/>
        <v>1</v>
      </c>
      <c r="F217" s="7" t="str">
        <f>VLOOKUP(E217,'Radiation Sickness'!$B$5:$F$12,4,TRUE)</f>
        <v>1. Elevated</v>
      </c>
    </row>
    <row r="218" spans="2:6" ht="12.75">
      <c r="B218" s="203"/>
      <c r="C218" s="203"/>
      <c r="D218" s="189">
        <v>0</v>
      </c>
      <c r="E218" s="107">
        <f t="shared" si="3"/>
        <v>1</v>
      </c>
      <c r="F218" s="7" t="str">
        <f>VLOOKUP(E218,'Radiation Sickness'!$B$5:$F$12,4,TRUE)</f>
        <v>1. Elevated</v>
      </c>
    </row>
    <row r="219" spans="2:6" ht="12.75">
      <c r="B219" s="203"/>
      <c r="C219" s="203"/>
      <c r="D219" s="189">
        <v>0</v>
      </c>
      <c r="E219" s="107">
        <f t="shared" si="3"/>
        <v>1</v>
      </c>
      <c r="F219" s="7" t="str">
        <f>VLOOKUP(E219,'Radiation Sickness'!$B$5:$F$12,4,TRUE)</f>
        <v>1. Elevated</v>
      </c>
    </row>
    <row r="220" spans="2:6" ht="12.75">
      <c r="B220" s="203"/>
      <c r="C220" s="203"/>
      <c r="D220" s="189">
        <v>0</v>
      </c>
      <c r="E220" s="107">
        <f t="shared" si="3"/>
        <v>1</v>
      </c>
      <c r="F220" s="7" t="str">
        <f>VLOOKUP(E220,'Radiation Sickness'!$B$5:$F$12,4,TRUE)</f>
        <v>1. Elevated</v>
      </c>
    </row>
    <row r="221" spans="2:6" ht="12.75">
      <c r="B221" s="203"/>
      <c r="C221" s="203"/>
      <c r="D221" s="189">
        <v>0</v>
      </c>
      <c r="E221" s="107">
        <f t="shared" si="3"/>
        <v>1</v>
      </c>
      <c r="F221" s="7" t="str">
        <f>VLOOKUP(E221,'Radiation Sickness'!$B$5:$F$12,4,TRUE)</f>
        <v>1. Elevated</v>
      </c>
    </row>
    <row r="222" spans="2:6" ht="12.75">
      <c r="B222" s="203"/>
      <c r="C222" s="203"/>
      <c r="D222" s="189">
        <v>0</v>
      </c>
      <c r="E222" s="107">
        <f t="shared" si="3"/>
        <v>1</v>
      </c>
      <c r="F222" s="7" t="str">
        <f>VLOOKUP(E222,'Radiation Sickness'!$B$5:$F$12,4,TRUE)</f>
        <v>1. Elevated</v>
      </c>
    </row>
    <row r="223" spans="2:6" ht="12.75">
      <c r="B223" s="203"/>
      <c r="C223" s="203"/>
      <c r="D223" s="189">
        <v>0</v>
      </c>
      <c r="E223" s="107">
        <f t="shared" si="3"/>
        <v>1</v>
      </c>
      <c r="F223" s="7" t="str">
        <f>VLOOKUP(E223,'Radiation Sickness'!$B$5:$F$12,4,TRUE)</f>
        <v>1. Elevated</v>
      </c>
    </row>
    <row r="224" spans="2:6" ht="12.75">
      <c r="B224" s="203"/>
      <c r="C224" s="203"/>
      <c r="D224" s="189">
        <v>0</v>
      </c>
      <c r="E224" s="107">
        <f t="shared" si="3"/>
        <v>1</v>
      </c>
      <c r="F224" s="7" t="str">
        <f>VLOOKUP(E224,'Radiation Sickness'!$B$5:$F$12,4,TRUE)</f>
        <v>1. Elevated</v>
      </c>
    </row>
    <row r="225" spans="2:6" ht="12.75">
      <c r="B225" s="203"/>
      <c r="C225" s="203"/>
      <c r="D225" s="189">
        <v>0</v>
      </c>
      <c r="E225" s="107">
        <f t="shared" si="3"/>
        <v>1</v>
      </c>
      <c r="F225" s="7" t="str">
        <f>VLOOKUP(E225,'Radiation Sickness'!$B$5:$F$12,4,TRUE)</f>
        <v>1. Elevated</v>
      </c>
    </row>
    <row r="226" spans="2:6" ht="12.75">
      <c r="B226" s="203"/>
      <c r="C226" s="203"/>
      <c r="D226" s="189">
        <v>0</v>
      </c>
      <c r="E226" s="107">
        <f t="shared" si="3"/>
        <v>1</v>
      </c>
      <c r="F226" s="7" t="str">
        <f>VLOOKUP(E226,'Radiation Sickness'!$B$5:$F$12,4,TRUE)</f>
        <v>1. Elevated</v>
      </c>
    </row>
    <row r="227" spans="2:6" ht="12.75">
      <c r="B227" s="203"/>
      <c r="C227" s="203"/>
      <c r="D227" s="189">
        <v>0</v>
      </c>
      <c r="E227" s="107">
        <f t="shared" si="3"/>
        <v>1</v>
      </c>
      <c r="F227" s="7" t="str">
        <f>VLOOKUP(E227,'Radiation Sickness'!$B$5:$F$12,4,TRUE)</f>
        <v>1. Elevated</v>
      </c>
    </row>
    <row r="228" spans="2:6" ht="12.75">
      <c r="B228" s="203"/>
      <c r="C228" s="203"/>
      <c r="D228" s="189">
        <v>0</v>
      </c>
      <c r="E228" s="107">
        <f aca="true" t="shared" si="4" ref="E228:E246">E227+D228</f>
        <v>1</v>
      </c>
      <c r="F228" s="7" t="str">
        <f>VLOOKUP(E228,'Radiation Sickness'!$B$5:$F$12,4,TRUE)</f>
        <v>1. Elevated</v>
      </c>
    </row>
    <row r="229" spans="2:6" ht="12.75">
      <c r="B229" s="203"/>
      <c r="C229" s="203"/>
      <c r="D229" s="189">
        <v>0</v>
      </c>
      <c r="E229" s="107">
        <f t="shared" si="4"/>
        <v>1</v>
      </c>
      <c r="F229" s="7" t="str">
        <f>VLOOKUP(E229,'Radiation Sickness'!$B$5:$F$12,4,TRUE)</f>
        <v>1. Elevated</v>
      </c>
    </row>
    <row r="230" spans="2:6" ht="12.75">
      <c r="B230" s="203"/>
      <c r="C230" s="203"/>
      <c r="D230" s="189">
        <v>0</v>
      </c>
      <c r="E230" s="107">
        <f t="shared" si="4"/>
        <v>1</v>
      </c>
      <c r="F230" s="7" t="str">
        <f>VLOOKUP(E230,'Radiation Sickness'!$B$5:$F$12,4,TRUE)</f>
        <v>1. Elevated</v>
      </c>
    </row>
    <row r="231" spans="2:6" ht="12.75">
      <c r="B231" s="203"/>
      <c r="C231" s="203"/>
      <c r="D231" s="189">
        <v>0</v>
      </c>
      <c r="E231" s="107">
        <f t="shared" si="4"/>
        <v>1</v>
      </c>
      <c r="F231" s="7" t="str">
        <f>VLOOKUP(E231,'Radiation Sickness'!$B$5:$F$12,4,TRUE)</f>
        <v>1. Elevated</v>
      </c>
    </row>
    <row r="232" spans="2:6" ht="12.75">
      <c r="B232" s="203"/>
      <c r="C232" s="203"/>
      <c r="D232" s="189">
        <v>0</v>
      </c>
      <c r="E232" s="107">
        <f t="shared" si="4"/>
        <v>1</v>
      </c>
      <c r="F232" s="7" t="str">
        <f>VLOOKUP(E232,'Radiation Sickness'!$B$5:$F$12,4,TRUE)</f>
        <v>1. Elevated</v>
      </c>
    </row>
    <row r="233" spans="2:6" ht="12.75">
      <c r="B233" s="203"/>
      <c r="C233" s="203"/>
      <c r="D233" s="189">
        <v>0</v>
      </c>
      <c r="E233" s="107">
        <f t="shared" si="4"/>
        <v>1</v>
      </c>
      <c r="F233" s="7" t="str">
        <f>VLOOKUP(E233,'Radiation Sickness'!$B$5:$F$12,4,TRUE)</f>
        <v>1. Elevated</v>
      </c>
    </row>
    <row r="234" spans="2:6" ht="12.75">
      <c r="B234" s="203"/>
      <c r="C234" s="203"/>
      <c r="D234" s="189">
        <v>0</v>
      </c>
      <c r="E234" s="107">
        <f t="shared" si="4"/>
        <v>1</v>
      </c>
      <c r="F234" s="7" t="str">
        <f>VLOOKUP(E234,'Radiation Sickness'!$B$5:$F$12,4,TRUE)</f>
        <v>1. Elevated</v>
      </c>
    </row>
    <row r="235" spans="2:6" ht="12.75">
      <c r="B235" s="203"/>
      <c r="C235" s="203"/>
      <c r="D235" s="189">
        <v>0</v>
      </c>
      <c r="E235" s="107">
        <f t="shared" si="4"/>
        <v>1</v>
      </c>
      <c r="F235" s="7" t="str">
        <f>VLOOKUP(E235,'Radiation Sickness'!$B$5:$F$12,4,TRUE)</f>
        <v>1. Elevated</v>
      </c>
    </row>
    <row r="236" spans="2:6" ht="12.75">
      <c r="B236" s="203"/>
      <c r="C236" s="203"/>
      <c r="D236" s="189">
        <v>0</v>
      </c>
      <c r="E236" s="107">
        <f t="shared" si="4"/>
        <v>1</v>
      </c>
      <c r="F236" s="7" t="str">
        <f>VLOOKUP(E236,'Radiation Sickness'!$B$5:$F$12,4,TRUE)</f>
        <v>1. Elevated</v>
      </c>
    </row>
    <row r="237" spans="2:6" ht="12.75">
      <c r="B237" s="203"/>
      <c r="C237" s="203"/>
      <c r="D237" s="189">
        <v>0</v>
      </c>
      <c r="E237" s="107">
        <f t="shared" si="4"/>
        <v>1</v>
      </c>
      <c r="F237" s="7" t="str">
        <f>VLOOKUP(E237,'Radiation Sickness'!$B$5:$F$12,4,TRUE)</f>
        <v>1. Elevated</v>
      </c>
    </row>
    <row r="238" spans="2:6" ht="12.75">
      <c r="B238" s="203"/>
      <c r="C238" s="203"/>
      <c r="D238" s="189">
        <v>0</v>
      </c>
      <c r="E238" s="107">
        <f t="shared" si="4"/>
        <v>1</v>
      </c>
      <c r="F238" s="7" t="str">
        <f>VLOOKUP(E238,'Radiation Sickness'!$B$5:$F$12,4,TRUE)</f>
        <v>1. Elevated</v>
      </c>
    </row>
    <row r="239" spans="2:6" ht="12.75">
      <c r="B239" s="203"/>
      <c r="C239" s="203"/>
      <c r="D239" s="189">
        <v>0</v>
      </c>
      <c r="E239" s="107">
        <f t="shared" si="4"/>
        <v>1</v>
      </c>
      <c r="F239" s="7" t="str">
        <f>VLOOKUP(E239,'Radiation Sickness'!$B$5:$F$12,4,TRUE)</f>
        <v>1. Elevated</v>
      </c>
    </row>
    <row r="240" spans="2:6" ht="12.75">
      <c r="B240" s="203"/>
      <c r="C240" s="203"/>
      <c r="D240" s="189">
        <v>0</v>
      </c>
      <c r="E240" s="107">
        <f t="shared" si="4"/>
        <v>1</v>
      </c>
      <c r="F240" s="7" t="str">
        <f>VLOOKUP(E240,'Radiation Sickness'!$B$5:$F$12,4,TRUE)</f>
        <v>1. Elevated</v>
      </c>
    </row>
    <row r="241" spans="2:6" ht="12.75">
      <c r="B241" s="203"/>
      <c r="C241" s="203"/>
      <c r="D241" s="189">
        <v>0</v>
      </c>
      <c r="E241" s="107">
        <f t="shared" si="4"/>
        <v>1</v>
      </c>
      <c r="F241" s="7" t="str">
        <f>VLOOKUP(E241,'Radiation Sickness'!$B$5:$F$12,4,TRUE)</f>
        <v>1. Elevated</v>
      </c>
    </row>
    <row r="242" spans="2:6" ht="12.75">
      <c r="B242" s="203"/>
      <c r="C242" s="203"/>
      <c r="D242" s="189">
        <v>0</v>
      </c>
      <c r="E242" s="107">
        <f t="shared" si="4"/>
        <v>1</v>
      </c>
      <c r="F242" s="7" t="str">
        <f>VLOOKUP(E242,'Radiation Sickness'!$B$5:$F$12,4,TRUE)</f>
        <v>1. Elevated</v>
      </c>
    </row>
    <row r="243" spans="2:6" ht="12.75">
      <c r="B243" s="203"/>
      <c r="C243" s="203"/>
      <c r="D243" s="189">
        <v>0</v>
      </c>
      <c r="E243" s="107">
        <f t="shared" si="4"/>
        <v>1</v>
      </c>
      <c r="F243" s="7" t="str">
        <f>VLOOKUP(E243,'Radiation Sickness'!$B$5:$F$12,4,TRUE)</f>
        <v>1. Elevated</v>
      </c>
    </row>
    <row r="244" spans="2:6" ht="12.75">
      <c r="B244" s="203"/>
      <c r="C244" s="203"/>
      <c r="D244" s="189">
        <v>0</v>
      </c>
      <c r="E244" s="107">
        <f t="shared" si="4"/>
        <v>1</v>
      </c>
      <c r="F244" s="7" t="str">
        <f>VLOOKUP(E244,'Radiation Sickness'!$B$5:$F$12,4,TRUE)</f>
        <v>1. Elevated</v>
      </c>
    </row>
    <row r="245" spans="2:6" ht="12.75">
      <c r="B245" s="203"/>
      <c r="C245" s="203"/>
      <c r="D245" s="189">
        <v>0</v>
      </c>
      <c r="E245" s="107">
        <f t="shared" si="4"/>
        <v>1</v>
      </c>
      <c r="F245" s="7" t="str">
        <f>VLOOKUP(E245,'Radiation Sickness'!$B$5:$F$12,4,TRUE)</f>
        <v>1. Elevated</v>
      </c>
    </row>
    <row r="246" spans="2:6" ht="12.75">
      <c r="B246" s="203"/>
      <c r="C246" s="203"/>
      <c r="D246" s="189">
        <v>0</v>
      </c>
      <c r="E246" s="107">
        <f t="shared" si="4"/>
        <v>1</v>
      </c>
      <c r="F246" s="7" t="str">
        <f>VLOOKUP(E246,'Radiation Sickness'!$B$5:$F$12,4,TRUE)</f>
        <v>1. Elevated</v>
      </c>
    </row>
    <row r="247" spans="2:6" ht="12.75">
      <c r="B247" s="203"/>
      <c r="C247" s="203"/>
      <c r="D247" s="189">
        <v>0</v>
      </c>
      <c r="E247" s="107">
        <f>E246+D247</f>
        <v>1</v>
      </c>
      <c r="F247" s="7" t="str">
        <f>VLOOKUP(E247,'Radiation Sickness'!$B$5:$F$12,4,TRUE)</f>
        <v>1. Elevated</v>
      </c>
    </row>
    <row r="248" spans="2:6" ht="12.75">
      <c r="B248" s="203"/>
      <c r="C248" s="203"/>
      <c r="D248" s="189">
        <v>0</v>
      </c>
      <c r="E248" s="107">
        <f>E247+D248</f>
        <v>1</v>
      </c>
      <c r="F248" s="7" t="str">
        <f>VLOOKUP(E248,'Radiation Sickness'!$B$5:$F$12,4,TRUE)</f>
        <v>1. Elevated</v>
      </c>
    </row>
    <row r="249" spans="2:6" ht="12.75">
      <c r="B249" s="203"/>
      <c r="C249" s="203"/>
      <c r="D249" s="189">
        <v>0</v>
      </c>
      <c r="E249" s="107">
        <f>E248+D249</f>
        <v>1</v>
      </c>
      <c r="F249" s="7" t="str">
        <f>VLOOKUP(E249,'Radiation Sickness'!$B$5:$F$12,4,TRUE)</f>
        <v>1. Elevated</v>
      </c>
    </row>
    <row r="250" spans="2:6" ht="12.75">
      <c r="B250" s="203"/>
      <c r="C250" s="203"/>
      <c r="D250" s="189">
        <v>0</v>
      </c>
      <c r="E250" s="107">
        <f>E249+D250</f>
        <v>1</v>
      </c>
      <c r="F250" s="7" t="str">
        <f>VLOOKUP(E250,'Radiation Sickness'!$B$5:$F$12,4,TRUE)</f>
        <v>1. Elevated</v>
      </c>
    </row>
  </sheetData>
  <sheetProtection password="A141" sheet="1" objects="1" scenarios="1"/>
  <conditionalFormatting sqref="F9:F250">
    <cfRule type="expression" priority="1" dxfId="2" stopIfTrue="1">
      <formula>LEFT(F9,1)="2"</formula>
    </cfRule>
    <cfRule type="expression" priority="2" dxfId="1" stopIfTrue="1">
      <formula>LEFT(F9,1)="3"</formula>
    </cfRule>
    <cfRule type="expression" priority="3" dxfId="0" stopIfTrue="1">
      <formula>LEFT(F9,1)&gt;="4"</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2003-12-09T14:41:14Z</dcterms:created>
  <dcterms:modified xsi:type="dcterms:W3CDTF">2023-04-21T22:06:43Z</dcterms:modified>
  <cp:category/>
  <cp:version/>
  <cp:contentType/>
  <cp:contentStatus/>
</cp:coreProperties>
</file>